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<sst xmlns="http://schemas.openxmlformats.org/spreadsheetml/2006/main" count="875" uniqueCount="258">
  <si>
    <t>POETS &amp; WRITERS</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</si>
  <si>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</si>
  <si>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</si>
  <si>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</si>
  <si>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</si>
  <si>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</si>
  <si>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</si>
  <si>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</si>
  <si>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</si>
  <si>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</si>
  <si>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</si>
  <si>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</si>
  <si>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</si>
  <si>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</si>
  <si>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</si>
  <si>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</si>
  <si>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</si>
  <si>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</si>
  <si>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</si>
  <si>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</si>
  <si>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</si>
  <si>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</si>
  <si>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</si>
  <si>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</si>
  <si>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</si>
  <si>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</si>
  <si>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</si>
  <si>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</si>
  <si>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</si>
  <si>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</si>
  <si>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</si>
  <si>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</si>
  <si>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</si>
  <si>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</si>
  <si>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</si>
  <si>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</si>
  <si>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</si>
  <si>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</si>
  <si>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</si>
  <si>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</si>
  <si>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</si>
  <si>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</si>
  <si>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</si>
  <si>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</si>
  <si>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</si>
  <si>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</si>
  <si>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</si>
  <si>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</si>
  <si>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</si>
  <si>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</si>
  <si>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</si>
  <si>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</si>
  <si>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</si>
  <si>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</si>
  <si>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</si>
  <si>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</si>
  <si>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</si>
  <si>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</si>
  <si>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</si>
  <si>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</si>
  <si>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</si>
  <si>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</si>
  <si>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</si>
  <si>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</si>
  <si>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Adversting</t>
  </si>
  <si>
    <t>Publication sales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</si>
  <si>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</si>
  <si>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</si>
  <si>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</si>
  <si>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</si>
  <si>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</si>
  <si>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</si>
  <si>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</si>
  <si>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</si>
  <si>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</si>
  <si>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</si>
  <si>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</si>
  <si>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</si>
  <si>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</si>
  <si>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</si>
  <si>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</si>
  <si>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</si>
  <si>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</si>
  <si>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</si>
  <si>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</si>
  <si>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</si>
  <si>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</si>
  <si>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</si>
  <si>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</si>
  <si>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</si>
  <si>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</si>
  <si>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</si>
  <si>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</si>
  <si>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</si>
  <si>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</si>
  <si>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</si>
  <si>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</si>
  <si>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</si>
  <si>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Other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</si>
  <si>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</si>
  <si>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</si>
  <si>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</si>
  <si>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</si>
  <si>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</si>
  <si>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</si>
  <si>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</si>
  <si>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</si>
  <si>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</si>
  <si>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</si>
  <si>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</si>
  <si>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</si>
  <si>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</si>
  <si>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</si>
  <si>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</si>
  <si>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</si>
  <si>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</si>
  <si>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</si>
  <si>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</si>
  <si>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</si>
  <si>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</si>
  <si>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</si>
  <si>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</si>
  <si>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</si>
  <si>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</si>
  <si>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</si>
  <si>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</si>
  <si>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</si>
  <si>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</si>
  <si>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</si>
  <si>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</si>
  <si>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</si>
  <si>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</si>
  <si>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</si>
  <si>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</si>
  <si>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</si>
  <si>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</si>
  <si>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Printing and publications</t>
  </si>
  <si>
    <t xml:space="preserve">Magazine distribution </t>
  </si>
  <si>
    <t>Prizes and honoraria</t>
  </si>
  <si>
    <t>Bad debts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</si>
  <si>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</si>
  <si>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</si>
  <si>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</si>
  <si>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</si>
  <si>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</si>
  <si>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</si>
  <si>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</si>
  <si>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</si>
  <si>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</si>
  <si>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</si>
  <si>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</si>
  <si>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</si>
  <si>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</si>
  <si>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</si>
  <si>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</si>
  <si>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</si>
  <si>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</si>
  <si>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</si>
  <si>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</si>
  <si>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</si>
  <si>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</si>
  <si>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</si>
  <si>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</si>
  <si>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</si>
  <si>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</si>
  <si>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</si>
  <si>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</si>
  <si>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</si>
  <si>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</si>
  <si>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</si>
  <si>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</si>
  <si>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</si>
  <si>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</si>
  <si>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</si>
  <si>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</si>
  <si>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</si>
  <si>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</si>
  <si>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</si>
  <si>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</si>
  <si>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</si>
  <si>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</si>
  <si>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</si>
  <si>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</si>
  <si>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</si>
  <si>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</si>
  <si>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</si>
  <si>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</si>
  <si>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</si>
  <si>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</si>
  <si>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</si>
  <si>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</si>
  <si>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</si>
  <si>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</si>
  <si>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</si>
  <si>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</si>
  <si>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</si>
  <si>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</si>
  <si>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</si>
  <si>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</si>
  <si>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</si>
  <si>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</si>
  <si>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</si>
  <si>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</si>
  <si>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</si>
  <si>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</si>
  <si>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</si>
  <si>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</si>
  <si>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</si>
  <si>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</si>
  <si>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</si>
  <si>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</si>
  <si>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</si>
  <si>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</si>
  <si>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</si>
  <si>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</si>
  <si>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</si>
  <si>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</si>
  <si>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</si>
  <si>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</si>
  <si>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</si>
  <si>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</si>
  <si>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</si>
  <si>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</si>
  <si>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</si>
  <si>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</si>
  <si>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</si>
  <si>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</si>
  <si>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</si>
  <si>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</si>
  <si>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</si>
  <si>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</si>
  <si>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</si>
  <si>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</si>
  <si>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</si>
  <si>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</si>
  <si>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</si>
  <si>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</si>
  <si>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</si>
  <si>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</si>
  <si>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</si>
  <si>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</si>
  <si>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Annual dinner</t>
  </si>
  <si>
    <t>Credit card &amp; other fees</t>
  </si>
  <si>
    <r>
      <rPr>
        <rFont val="Roboto"/>
        <b/>
        <color rgb="FF000000"/>
        <sz val="10.0"/>
      </rPr>
      <t xml:space="preserve">Program Expenses </t>
    </r>
    <r>
      <rPr>
        <rFont val="Roboto"/>
        <b/>
        <i/>
        <color rgb="FF000000"/>
        <sz val="10.0"/>
      </rPr>
      <t xml:space="preserve">(Program Efficiency Ratio) </t>
    </r>
  </si>
  <si>
    <t xml:space="preserve">Magazine advertising </t>
  </si>
  <si>
    <t>Subscriptions</t>
  </si>
  <si>
    <r>
      <rPr>
        <rFont val="Roboto"/>
        <color rgb="FF000000"/>
        <sz val="10.0"/>
      </rPr>
      <t xml:space="preserve">Gross amount from sales of </t>
    </r>
    <r>
      <rPr>
        <rFont val="Roboto"/>
        <color rgb="FF000000"/>
        <sz val="10.0"/>
      </rPr>
      <t>assets other than inventory</t>
    </r>
  </si>
  <si>
    <t>Miscellanesous</t>
  </si>
  <si>
    <t xml:space="preserve">Printing and prodcution </t>
  </si>
  <si>
    <t xml:space="preserve">Credit card fees </t>
  </si>
  <si>
    <t xml:space="preserve">Fundraising event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</si>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</sst>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POETS &amp; WRITERS</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POETS &amp; WRITERS</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862293.0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696512.0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587370.0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2146175</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1400019.0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615930.0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2015949</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135710.0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689140.0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238692.0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450448</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450448</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27203.0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27203</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4775485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POETS &amp; WRITERS</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281155</v>
      </c>
      <c r="D4" s="99">
        <v>281155.0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350227</v>
      </c>
      <c r="D7" s="99">
        <v>126036.0</v>
      </c>
      <c r="E7" s="99">
        <v>148343.0</v>
      </c>
      <c r="F7" s="99">
        <v>75848.0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1358908</v>
      </c>
      <c r="D9" s="99">
        <v>1059749.0</v>
      </c>
      <c r="E9" s="99">
        <v>195669.0</v>
      </c>
      <c r="F9" s="99">
        <v>103490.0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226066</v>
      </c>
      <c r="D11" s="99">
        <v>157420.0</v>
      </c>
      <c r="E11" s="99">
        <v>48864.0</v>
      </c>
      <c r="F11" s="99">
        <v>19782.0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140260</v>
      </c>
      <c r="D12" s="99">
        <v>93188.0</v>
      </c>
      <c r="E12" s="99">
        <v>33258.0</v>
      </c>
      <c r="F12" s="99">
        <v>13814.0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66680</v>
      </c>
      <c r="D19" s="99">
        <v>0.0</v>
      </c>
      <c r="E19" s="99">
        <v>66680.0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478289</v>
      </c>
      <c r="D20" s="99">
        <v>349774.0</v>
      </c>
      <c r="E20" s="99">
        <v>117070.0</v>
      </c>
      <c r="F20" s="99">
        <v>11445.0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391876</v>
      </c>
      <c r="D21" s="99">
        <v>386327.0</v>
      </c>
      <c r="E21" s="99">
        <v>5549.0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87571</v>
      </c>
      <c r="D22" s="99">
        <v>27983.0</v>
      </c>
      <c r="E22" s="99">
        <v>58948.0</v>
      </c>
      <c r="F22" s="99">
        <v>640.0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51247</v>
      </c>
      <c r="D23" s="99">
        <v>31792.0</v>
      </c>
      <c r="E23" s="99">
        <v>15680.0</v>
      </c>
      <c r="F23" s="99">
        <v>3775.0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416297</v>
      </c>
      <c r="D25" s="99">
        <v>290788.0</v>
      </c>
      <c r="E25" s="99">
        <v>82402.0</v>
      </c>
      <c r="F25" s="99">
        <v>43107.0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3490</v>
      </c>
      <c r="D26" s="99">
        <v>75.0</v>
      </c>
      <c r="E26" s="99">
        <v>3215.0</v>
      </c>
      <c r="F26" s="99">
        <v>200.0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7172</v>
      </c>
      <c r="D31" s="99">
        <v>5010.0</v>
      </c>
      <c r="E31" s="99">
        <v>1419.0</v>
      </c>
      <c r="F31" s="99">
        <v>743.0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8848</v>
      </c>
      <c r="D32" s="99">
        <v>4027.0</v>
      </c>
      <c r="E32" s="99">
        <v>3765.0</v>
      </c>
      <c r="F32" s="99">
        <v>1056.0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393194</v>
      </c>
      <c r="D34" s="99">
        <v>390679.0</v>
      </c>
      <c r="E34" s="99">
        <v>2515.0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191099</v>
      </c>
      <c r="D35" s="99">
        <v>191099.0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83000</v>
      </c>
      <c r="D36" s="99">
        <v>83000.0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43142</v>
      </c>
      <c r="D37" s="99">
        <v>0.0</v>
      </c>
      <c r="E37" s="99">
        <v>43142.0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42788</v>
      </c>
      <c r="D38" s="99">
        <v>6631.0</v>
      </c>
      <c r="E38" s="99">
        <v>18797.0</v>
      </c>
      <c r="F38" s="99">
        <v>17360.0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4621309</v>
      </c>
      <c r="D40" s="103">
        <f t="shared" si="2"/>
        <v>3484733</v>
      </c>
      <c r="E40" s="103">
        <f t="shared" si="2"/>
        <v>845316</v>
      </c>
      <c r="F40" s="103">
        <f t="shared" si="2"/>
        <v>291260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POETS &amp; WRITERS</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732521.0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287121.0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85451.0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47903.0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387549.0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357715.0</v>
      </c>
      <c r="E12" s="108">
        <f>D11-D12</f>
        <v>29834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8563040.0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78006.0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9823876</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243645.0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656316.0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233517.0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1133478</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1423509.0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7266889.0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8690398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9823876</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POETS &amp; WRITERS</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2020'!C40</f>
        <v>4621309</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2020'!C31</f>
        <v>7172</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4614137</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384511.4167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2020'!E2+'Balance Sheet 2020'!E3</f>
        <v>732521</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1.905069572</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2020'!E30</f>
        <v>1423509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2020'!C40</f>
        <v>4621309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385109.0833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3.696378667</v>
      </c>
      <c r="E14" s="149" t="s">
        <v>190</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2020'!E13:E15)</f>
        <v>8563040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2020'!C40</f>
        <v>4621309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385109.0833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22.23536232</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24.14043189</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2020'!E2:E7)</f>
        <v>862293</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2020'!F44</f>
        <v>4775485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0.1805665812</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2020'!C7:C9)</f>
        <v>1709135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2020'!C10:C12)</f>
        <v>366326</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2075461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2020'!C40</f>
        <v>4621309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0.4491067358</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2020'!C10:C11)</f>
        <v>226066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2020'!C7:C9)</f>
        <v>1709135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0.1322692473</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219</v>
      </c>
      <c r="D41" s="75">
        <f>'Expenses 2020'!D40</f>
        <v>3484733</v>
      </c>
      <c r="E41" s="164">
        <f t="shared" ref="E41:E44" si="1">D41/$D$44</f>
        <v>0.7540575625</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2020'!E40</f>
        <v>845316</v>
      </c>
      <c r="E42" s="164">
        <f t="shared" si="1"/>
        <v>0.1829170047</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2020'!F40</f>
        <v>291260</v>
      </c>
      <c r="E43" s="164">
        <f t="shared" si="1"/>
        <v>0.06302543284</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4621309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2020'!F9</f>
        <v>2146175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2020'!F40</f>
        <v>291260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7.368588203</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2020'!E2:E10)</f>
        <v>1152996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2020'!E19:E22)</f>
        <v>899961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1.281162184</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2020'!E18</f>
        <v>9823876</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POETS &amp; WRITERS</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819429.0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445650.0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822945.0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2088024</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1539309.0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627598.0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2166907</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139425.0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861562.0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389668.0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471894</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471894</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152190.0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152190.0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57025.0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57025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4923275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POETS &amp; WRITERS</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254185</v>
      </c>
      <c r="D4" s="99">
        <v>254185.0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220791</v>
      </c>
      <c r="D7" s="99">
        <v>88316.0</v>
      </c>
      <c r="E7" s="99">
        <v>55198.0</v>
      </c>
      <c r="F7" s="99">
        <v>77277.0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1430242</v>
      </c>
      <c r="D9" s="99">
        <v>1070665.0</v>
      </c>
      <c r="E9" s="99">
        <v>231546.0</v>
      </c>
      <c r="F9" s="99">
        <v>128031.0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6860</v>
      </c>
      <c r="D10" s="99">
        <v>4832.0</v>
      </c>
      <c r="E10" s="99">
        <v>1187.0</v>
      </c>
      <c r="F10" s="99">
        <v>841.0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278960</v>
      </c>
      <c r="D11" s="99">
        <v>199834.0</v>
      </c>
      <c r="E11" s="99">
        <v>48082.0</v>
      </c>
      <c r="F11" s="99">
        <v>31044.0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121272</v>
      </c>
      <c r="D12" s="99">
        <v>85427.0</v>
      </c>
      <c r="E12" s="99">
        <v>20987.0</v>
      </c>
      <c r="F12" s="99">
        <v>14858.0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38500</v>
      </c>
      <c r="D18" s="99">
        <v>0.0</v>
      </c>
      <c r="E18" s="99">
        <v>0.0</v>
      </c>
      <c r="F18" s="99">
        <v>38500.0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69718</v>
      </c>
      <c r="D19" s="99">
        <v>0.0</v>
      </c>
      <c r="E19" s="99">
        <v>69718.0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506456</v>
      </c>
      <c r="D20" s="99">
        <v>455264.0</v>
      </c>
      <c r="E20" s="99">
        <v>48839.0</v>
      </c>
      <c r="F20" s="99">
        <v>2353.0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446165</v>
      </c>
      <c r="D21" s="99">
        <v>438703.0</v>
      </c>
      <c r="E21" s="99">
        <v>4157.0</v>
      </c>
      <c r="F21" s="99">
        <v>3305.0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17226</v>
      </c>
      <c r="D22" s="99">
        <v>5970.0</v>
      </c>
      <c r="E22" s="99">
        <v>9986.0</v>
      </c>
      <c r="F22" s="99">
        <v>1270.0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53428</v>
      </c>
      <c r="D23" s="99">
        <v>27107.0</v>
      </c>
      <c r="E23" s="99">
        <v>21749.0</v>
      </c>
      <c r="F23" s="99">
        <v>4572.0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404740</v>
      </c>
      <c r="D25" s="99">
        <v>285105.0</v>
      </c>
      <c r="E25" s="99">
        <v>70044.0</v>
      </c>
      <c r="F25" s="99">
        <v>49591.0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11661</v>
      </c>
      <c r="D26" s="99">
        <v>5676.0</v>
      </c>
      <c r="E26" s="99">
        <v>3076.0</v>
      </c>
      <c r="F26" s="99">
        <v>2909.0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10992</v>
      </c>
      <c r="D31" s="99">
        <v>7743.0</v>
      </c>
      <c r="E31" s="99">
        <v>1902.0</v>
      </c>
      <c r="F31" s="99">
        <v>1347.0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16180</v>
      </c>
      <c r="D32" s="99">
        <v>10411.0</v>
      </c>
      <c r="E32" s="99">
        <v>3484.0</v>
      </c>
      <c r="F32" s="99">
        <v>2285.0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523742</v>
      </c>
      <c r="D34" s="99">
        <v>523073.0</v>
      </c>
      <c r="E34" s="99">
        <v>669.0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138</v>
      </c>
      <c r="C35" s="98">
        <f t="shared" si="1"/>
        <v>117450</v>
      </c>
      <c r="D35" s="99">
        <v>117450.0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241</v>
      </c>
      <c r="C36" s="98">
        <f t="shared" si="1"/>
        <v>87903</v>
      </c>
      <c r="D36" s="99">
        <v>0.0</v>
      </c>
      <c r="E36" s="99">
        <v>0.0</v>
      </c>
      <c r="F36" s="99">
        <v>87903.0</v>
      </c>
      <c r="G36" s="43"/>
      <c r="H36" s="43"/>
      <c r="I36" s="43"/>
      <c r="J36" s="43"/>
      <c r="K36" s="43"/>
      <c r="L36" s="43"/>
      <c r="M36" s="43"/>
      <c r="N36" s="43"/>
      <c r="O36" s="43"/>
      <c r="P36" s="43"/>
      <c r="Q36" s="43"/>
      <c r="R36" s="43"/>
      <c r="S36" s="43"/>
      <c r="T36" s="43"/>
      <c r="U36" s="43"/>
      <c r="V36" s="43"/>
      <c r="W36" s="43"/>
      <c r="X36" s="43"/>
      <c r="Y36" s="43"/>
      <c r="Z36" s="43"/>
    </row>
    <row r="37">
      <c r="A37" s="45" t="s">
        <v>52</v>
      </c>
      <c r="B37" s="102" t="s">
        <v>242</v>
      </c>
      <c r="C37" s="98">
        <f t="shared" si="1"/>
        <v>63968</v>
      </c>
      <c r="D37" s="99">
        <v>0.0</v>
      </c>
      <c r="E37" s="99">
        <v>63968.0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34780</v>
      </c>
      <c r="D38" s="99">
        <v>13076.0</v>
      </c>
      <c r="E38" s="99">
        <v>17418.0</v>
      </c>
      <c r="F38" s="99">
        <v>4286.0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4715219</v>
      </c>
      <c r="D40" s="103">
        <f t="shared" si="2"/>
        <v>3592837</v>
      </c>
      <c r="E40" s="103">
        <f t="shared" si="2"/>
        <v>672010</v>
      </c>
      <c r="F40" s="103">
        <f t="shared" si="2"/>
        <v>450372</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POETS &amp; WRITERS</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666007.0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205748.0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248456.0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88457.0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410670.0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368707.0</v>
      </c>
      <c r="E12" s="108">
        <f>D11-D12</f>
        <v>41963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7622916.0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78006.0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8951553</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417080.0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714362.0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254046.0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1385488</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1448151.0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6117914.0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7566065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8951553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POETS &amp; WRITERS</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2021'!C40</f>
        <v>4715219</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2021'!C31</f>
        <v>10992</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4704227</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392018.9167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2021'!E2+'Balance Sheet 2021'!E3</f>
        <v>666007</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1.698915465</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2021'!E30</f>
        <v>1448151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2021'!C40</f>
        <v>4715219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392934.9167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3.685472933</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2021'!E13:E15)</f>
        <v>7622916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2021'!C40</f>
        <v>4715219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392934.9167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19.39994558</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21.09886105</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2021'!E2:E7)</f>
        <v>822945</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2021'!F44</f>
        <v>4923275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0.1671539778</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2021'!C7:C9)</f>
        <v>1651033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2021'!C10:C12)</f>
        <v>407092</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2058125</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2021'!C40</f>
        <v>4715219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0.4364855588</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2021'!C10:C11)</f>
        <v>285820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2021'!C7:C9)</f>
        <v>1651033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0.1731158614</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243</v>
      </c>
      <c r="D41" s="75">
        <f>'Expenses 2021'!D40</f>
        <v>3592837</v>
      </c>
      <c r="E41" s="164">
        <f t="shared" ref="E41:E44" si="1">D41/$D$44</f>
        <v>0.7619660932</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2021'!E40</f>
        <v>672010</v>
      </c>
      <c r="E42" s="164">
        <f t="shared" si="1"/>
        <v>0.1425193612</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2021'!F40</f>
        <v>450372</v>
      </c>
      <c r="E43" s="164">
        <f t="shared" si="1"/>
        <v>0.09551454556</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4715219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2021'!F9</f>
        <v>2088024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2021'!F40</f>
        <v>450372</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4.636220724</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2021'!E2:E10)</f>
        <v>1208668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2021'!E19:E22)</f>
        <v>1131442</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1.068254493</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2021'!E18</f>
        <v>8951553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POETS &amp; WRITERS</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875599.0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496300.0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498751.0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1870650</v>
      </c>
      <c r="G9" s="58"/>
      <c r="H9" s="58"/>
      <c r="I9" s="58"/>
      <c r="J9" s="58"/>
      <c r="K9" s="58"/>
      <c r="L9" s="58"/>
      <c r="M9" s="58"/>
      <c r="N9" s="58"/>
      <c r="O9" s="58"/>
      <c r="P9" s="58"/>
      <c r="Q9" s="58"/>
      <c r="R9" s="58"/>
      <c r="S9" s="58"/>
      <c r="T9" s="58"/>
      <c r="U9" s="58"/>
      <c r="V9" s="58"/>
      <c r="W9" s="58"/>
      <c r="X9" s="58"/>
      <c r="Y9" s="58"/>
      <c r="Z9" s="58"/>
    </row>
    <row r="10">
      <c r="A10" s="44" t="s">
        <v>62</v>
      </c>
      <c r="B10" s="59" t="s">
        <v>63</v>
      </c>
      <c r="C10" s="60" t="s">
        <v>244</v>
      </c>
      <c r="D10" s="15"/>
      <c r="E10" s="15"/>
      <c r="F10" s="48">
        <v>1447618.0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245</v>
      </c>
      <c r="D11" s="61"/>
      <c r="E11" s="61"/>
      <c r="F11" s="62">
        <v>618995.0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2066613</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206398.0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29400.0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29400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29400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246</v>
      </c>
      <c r="D26" s="50">
        <v>2374483.0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2157160.0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217323</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217323</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193719.0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193719.0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247</v>
      </c>
      <c r="D39" s="74"/>
      <c r="E39" s="48">
        <v>94662.0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94662</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4485046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POETS &amp; WRITERS</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360253</v>
      </c>
      <c r="D4" s="99">
        <v>360253.0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374530</v>
      </c>
      <c r="D7" s="99">
        <v>155775.0</v>
      </c>
      <c r="E7" s="99">
        <v>137976.0</v>
      </c>
      <c r="F7" s="99">
        <v>80779.0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1371695</v>
      </c>
      <c r="D9" s="99">
        <v>1054549.0</v>
      </c>
      <c r="E9" s="99">
        <v>187439.0</v>
      </c>
      <c r="F9" s="99">
        <v>129707.0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7453</v>
      </c>
      <c r="D10" s="99">
        <v>5194.0</v>
      </c>
      <c r="E10" s="99">
        <v>1367.0</v>
      </c>
      <c r="F10" s="99">
        <v>892.0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221287</v>
      </c>
      <c r="D11" s="99">
        <v>160900.0</v>
      </c>
      <c r="E11" s="99">
        <v>35382.0</v>
      </c>
      <c r="F11" s="99">
        <v>25005.0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152108</v>
      </c>
      <c r="D12" s="99">
        <v>106009.0</v>
      </c>
      <c r="E12" s="99">
        <v>27893.0</v>
      </c>
      <c r="F12" s="99">
        <v>18206.0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57416</v>
      </c>
      <c r="D16" s="99">
        <v>0.0</v>
      </c>
      <c r="E16" s="99">
        <v>57416.0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59813</v>
      </c>
      <c r="D19" s="99">
        <v>0.0</v>
      </c>
      <c r="E19" s="99">
        <v>59813.0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364559</v>
      </c>
      <c r="D20" s="99">
        <v>336859.0</v>
      </c>
      <c r="E20" s="99">
        <v>22823.0</v>
      </c>
      <c r="F20" s="99">
        <v>4877.0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258455</v>
      </c>
      <c r="D21" s="99">
        <v>241383.0</v>
      </c>
      <c r="E21" s="99">
        <v>17072.0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80278</v>
      </c>
      <c r="D22" s="99">
        <v>38366.0</v>
      </c>
      <c r="E22" s="99">
        <v>32339.0</v>
      </c>
      <c r="F22" s="99">
        <v>9573.0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77664</v>
      </c>
      <c r="D23" s="99">
        <v>41715.0</v>
      </c>
      <c r="E23" s="99">
        <v>32151.0</v>
      </c>
      <c r="F23" s="99">
        <v>3798.0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411058</v>
      </c>
      <c r="D25" s="99">
        <v>308960.0</v>
      </c>
      <c r="E25" s="99">
        <v>58369.0</v>
      </c>
      <c r="F25" s="99">
        <v>43729.0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31967</v>
      </c>
      <c r="D26" s="99">
        <v>18072.0</v>
      </c>
      <c r="E26" s="99">
        <v>13895.0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12482</v>
      </c>
      <c r="D31" s="99">
        <v>9451.0</v>
      </c>
      <c r="E31" s="99">
        <v>1697.0</v>
      </c>
      <c r="F31" s="99">
        <v>1334.0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19543</v>
      </c>
      <c r="D32" s="99">
        <v>13491.0</v>
      </c>
      <c r="E32" s="99">
        <v>5350.0</v>
      </c>
      <c r="F32" s="99">
        <v>702.0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248</v>
      </c>
      <c r="C34" s="98">
        <f t="shared" si="1"/>
        <v>317838</v>
      </c>
      <c r="D34" s="99">
        <v>314222.0</v>
      </c>
      <c r="E34" s="99">
        <v>3616.0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252362</v>
      </c>
      <c r="D35" s="99">
        <v>252362.0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249</v>
      </c>
      <c r="C36" s="98">
        <f t="shared" si="1"/>
        <v>50773</v>
      </c>
      <c r="D36" s="99">
        <v>28398.0</v>
      </c>
      <c r="E36" s="99">
        <v>16378.0</v>
      </c>
      <c r="F36" s="99">
        <v>5997.0</v>
      </c>
      <c r="G36" s="43"/>
      <c r="H36" s="43"/>
      <c r="I36" s="43"/>
      <c r="J36" s="43"/>
      <c r="K36" s="43"/>
      <c r="L36" s="43"/>
      <c r="M36" s="43"/>
      <c r="N36" s="43"/>
      <c r="O36" s="43"/>
      <c r="P36" s="43"/>
      <c r="Q36" s="43"/>
      <c r="R36" s="43"/>
      <c r="S36" s="43"/>
      <c r="T36" s="43"/>
      <c r="U36" s="43"/>
      <c r="V36" s="43"/>
      <c r="W36" s="43"/>
      <c r="X36" s="43"/>
      <c r="Y36" s="43"/>
      <c r="Z36" s="43"/>
    </row>
    <row r="37">
      <c r="A37" s="45" t="s">
        <v>52</v>
      </c>
      <c r="B37" s="102" t="s">
        <v>250</v>
      </c>
      <c r="C37" s="98">
        <f t="shared" si="1"/>
        <v>40508</v>
      </c>
      <c r="D37" s="99">
        <v>0.0</v>
      </c>
      <c r="E37" s="99">
        <v>0.0</v>
      </c>
      <c r="F37" s="99">
        <v>40508.0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15900</v>
      </c>
      <c r="D38" s="99">
        <v>15900.0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4537942</v>
      </c>
      <c r="D40" s="103">
        <f t="shared" si="2"/>
        <v>3461859</v>
      </c>
      <c r="E40" s="103">
        <f t="shared" si="2"/>
        <v>710976</v>
      </c>
      <c r="F40" s="103">
        <f t="shared" si="2"/>
        <v>365107</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POETS &amp; WRITERS</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609175.0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352302.0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208250.0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154802.0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37086.0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414842.0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381188.0</v>
      </c>
      <c r="E12" s="108">
        <f>D11-D12</f>
        <v>33654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7706872.0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1827803.0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10929944</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410746.0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42500.0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671210.0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2006561.0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3131017</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1345996.0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6452931.0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7798927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10929944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POETS &amp; WRITERS</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2022'!C40</f>
        <v>4537942</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2022'!C31</f>
        <v>12482</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4525460</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377121.6667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2022'!E2+'Balance Sheet 2022'!E3</f>
        <v>961477</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2.549514083</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2022'!E30</f>
        <v>1345996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2022'!C40</f>
        <v>4537942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378161.8333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3.559312129</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2022'!E13:E15)</f>
        <v>7706872</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2022'!C40</f>
        <v>4537942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378161.8333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20.37982504</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22.92933912</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2022'!E2:E7)</f>
        <v>875599</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2022'!F44</f>
        <v>4485046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0.1952263143</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2022'!C7:C9)</f>
        <v>1746225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2022'!C10:C12)</f>
        <v>380848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2127073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2022'!C40</f>
        <v>4537942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0.4687307594</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2022'!C10:C11)</f>
        <v>228740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2022'!C7:C9)</f>
        <v>1746225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0.130991138</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251</v>
      </c>
      <c r="D41" s="75">
        <f>'Expenses 2022'!D40</f>
        <v>3461859</v>
      </c>
      <c r="E41" s="164">
        <f t="shared" ref="E41:E44" si="1">D41/$D$44</f>
        <v>0.7628698207</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2022'!E40</f>
        <v>710976</v>
      </c>
      <c r="E42" s="164">
        <f t="shared" si="1"/>
        <v>0.156673664</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2022'!F40</f>
        <v>365107</v>
      </c>
      <c r="E43" s="164">
        <f t="shared" si="1"/>
        <v>0.08045651531</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4537942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2022'!F9</f>
        <v>1870650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2022'!F40</f>
        <v>365107</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5.123566516</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2022'!E2:E10)</f>
        <v>1361615</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2022'!E19:E22)</f>
        <v>1124456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1.210909987</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2022'!E18</f>
        <v>10929944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POETS &amp; WRITERS</v>
      </c>
      <c r="B1" s="2" t="s">
        <v>252</v>
      </c>
      <c r="C1" s="138"/>
      <c r="D1" s="138"/>
      <c r="E1" s="138"/>
      <c r="F1" s="139"/>
      <c r="G1" s="139"/>
      <c r="H1" s="139"/>
      <c r="I1" s="43"/>
      <c r="J1" s="43"/>
      <c r="K1" s="43"/>
      <c r="L1" s="43"/>
      <c r="M1" s="43"/>
      <c r="N1" s="43"/>
      <c r="O1" s="43"/>
      <c r="P1" s="43"/>
      <c r="Q1" s="43"/>
      <c r="R1" s="43"/>
      <c r="S1" s="43"/>
      <c r="T1" s="43"/>
      <c r="U1" s="43"/>
      <c r="V1" s="43"/>
      <c r="W1" s="43"/>
      <c r="X1" s="43"/>
      <c r="Y1" s="43"/>
    </row>
    <row r="2">
      <c r="A2" s="140" t="s">
        <v>183</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184</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253</v>
      </c>
      <c r="E4" s="45" t="s">
        <v>254</v>
      </c>
      <c r="F4" s="45" t="s">
        <v>255</v>
      </c>
      <c r="G4" s="59" t="s">
        <v>256</v>
      </c>
      <c r="H4" s="59"/>
      <c r="I4" s="43"/>
      <c r="J4" s="43"/>
      <c r="K4" s="43"/>
      <c r="L4" s="43"/>
      <c r="M4" s="43"/>
      <c r="N4" s="43"/>
      <c r="O4" s="43"/>
      <c r="P4" s="43"/>
      <c r="Q4" s="43"/>
      <c r="R4" s="43"/>
      <c r="S4" s="43"/>
      <c r="T4" s="43"/>
      <c r="U4" s="43"/>
      <c r="V4" s="43"/>
      <c r="W4" s="43"/>
      <c r="X4" s="43"/>
      <c r="Y4" s="43"/>
    </row>
    <row r="5">
      <c r="A5" s="138"/>
      <c r="B5" s="49"/>
      <c r="C5" s="147" t="s">
        <v>183</v>
      </c>
      <c r="D5" s="176">
        <f>'Ratios 2020'!D8</f>
        <v>1.905069572</v>
      </c>
      <c r="E5" s="176">
        <f>'Ratios 2021'!D8</f>
        <v>1.698915465</v>
      </c>
      <c r="F5" s="176">
        <f>'Ratios 2022'!D8</f>
        <v>2.549514083</v>
      </c>
      <c r="G5" s="176">
        <f>average(D5:F5)</f>
        <v>2.051166373</v>
      </c>
      <c r="H5" s="149" t="s">
        <v>190</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191</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192</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253</v>
      </c>
      <c r="E9" s="45" t="s">
        <v>254</v>
      </c>
      <c r="F9" s="45" t="s">
        <v>255</v>
      </c>
      <c r="G9" s="59" t="s">
        <v>256</v>
      </c>
      <c r="H9" s="59"/>
      <c r="I9" s="43"/>
      <c r="J9" s="43"/>
      <c r="K9" s="43"/>
      <c r="L9" s="43"/>
      <c r="M9" s="43"/>
      <c r="N9" s="43"/>
      <c r="O9" s="43"/>
      <c r="P9" s="43"/>
      <c r="Q9" s="43"/>
      <c r="R9" s="43"/>
      <c r="S9" s="43"/>
      <c r="T9" s="43"/>
      <c r="U9" s="43"/>
      <c r="V9" s="43"/>
      <c r="W9" s="43"/>
      <c r="X9" s="43"/>
      <c r="Y9" s="43"/>
    </row>
    <row r="10">
      <c r="A10" s="138"/>
      <c r="B10" s="49"/>
      <c r="C10" s="147" t="s">
        <v>191</v>
      </c>
      <c r="D10" s="148">
        <f>'Ratios 2020'!D14</f>
        <v>3.696378667</v>
      </c>
      <c r="E10" s="148">
        <f>'Ratios 2021'!D14</f>
        <v>3.685472933</v>
      </c>
      <c r="F10" s="148">
        <f>'Ratios 2022'!D14</f>
        <v>3.559312129</v>
      </c>
      <c r="G10" s="176">
        <f>average(D10:F10)</f>
        <v>3.647054576</v>
      </c>
      <c r="H10" s="149" t="s">
        <v>190</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196</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197</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253</v>
      </c>
      <c r="E14" s="45" t="s">
        <v>254</v>
      </c>
      <c r="F14" s="45" t="s">
        <v>255</v>
      </c>
      <c r="G14" s="59" t="s">
        <v>256</v>
      </c>
      <c r="H14" s="59"/>
      <c r="I14" s="43"/>
      <c r="J14" s="43"/>
      <c r="K14" s="43"/>
      <c r="L14" s="43"/>
      <c r="M14" s="43"/>
      <c r="N14" s="43"/>
      <c r="O14" s="43"/>
      <c r="P14" s="43"/>
      <c r="Q14" s="43"/>
      <c r="R14" s="43"/>
      <c r="S14" s="43"/>
      <c r="T14" s="43"/>
      <c r="U14" s="43"/>
      <c r="V14" s="43"/>
      <c r="W14" s="43"/>
      <c r="X14" s="43"/>
      <c r="Y14" s="43"/>
    </row>
    <row r="15">
      <c r="A15" s="138"/>
      <c r="B15" s="49"/>
      <c r="C15" s="147" t="s">
        <v>199</v>
      </c>
      <c r="D15" s="179">
        <f>'Ratios 2020'!D20</f>
        <v>22.23536232</v>
      </c>
      <c r="E15" s="179">
        <f>'Ratios 2021'!D20</f>
        <v>19.39994558</v>
      </c>
      <c r="F15" s="179">
        <f>'Ratios 2022'!D20</f>
        <v>20.37982504</v>
      </c>
      <c r="G15" s="176">
        <f>average(D15:F15)</f>
        <v>20.67171098</v>
      </c>
      <c r="H15" s="149" t="s">
        <v>190</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201</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202</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253</v>
      </c>
      <c r="E19" s="45" t="s">
        <v>254</v>
      </c>
      <c r="F19" s="45" t="s">
        <v>255</v>
      </c>
      <c r="G19" s="59" t="s">
        <v>256</v>
      </c>
      <c r="H19" s="59"/>
      <c r="I19" s="43"/>
      <c r="J19" s="43"/>
      <c r="K19" s="43"/>
      <c r="L19" s="43"/>
      <c r="M19" s="43"/>
      <c r="N19" s="43"/>
      <c r="O19" s="43"/>
      <c r="P19" s="43"/>
      <c r="Q19" s="43"/>
      <c r="R19" s="43"/>
      <c r="S19" s="43"/>
      <c r="T19" s="43"/>
      <c r="U19" s="43"/>
      <c r="V19" s="43"/>
      <c r="W19" s="43"/>
      <c r="X19" s="43"/>
      <c r="Y19" s="43"/>
    </row>
    <row r="20">
      <c r="A20" s="138"/>
      <c r="B20" s="49"/>
      <c r="C20" s="147" t="s">
        <v>201</v>
      </c>
      <c r="D20" s="162">
        <f>'Ratios 2020'!D26</f>
        <v>0.1805665812</v>
      </c>
      <c r="E20" s="162">
        <f>'Ratios 2021'!D26</f>
        <v>0.1671539778</v>
      </c>
      <c r="F20" s="162">
        <f>'Ratios 2022'!D26</f>
        <v>0.1952263143</v>
      </c>
      <c r="G20" s="180">
        <f>average(D20:F20)</f>
        <v>0.1809822911</v>
      </c>
      <c r="H20" s="149" t="s">
        <v>205</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206</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207</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253</v>
      </c>
      <c r="E24" s="45" t="s">
        <v>254</v>
      </c>
      <c r="F24" s="45" t="s">
        <v>255</v>
      </c>
      <c r="G24" s="59" t="s">
        <v>256</v>
      </c>
      <c r="H24" s="59"/>
      <c r="I24" s="43"/>
      <c r="J24" s="43"/>
      <c r="K24" s="43"/>
      <c r="L24" s="43"/>
      <c r="M24" s="43"/>
      <c r="N24" s="43"/>
      <c r="O24" s="43"/>
      <c r="P24" s="43"/>
      <c r="Q24" s="43"/>
      <c r="R24" s="43"/>
      <c r="S24" s="43"/>
      <c r="T24" s="43"/>
      <c r="U24" s="43"/>
      <c r="V24" s="43"/>
      <c r="W24" s="43"/>
      <c r="X24" s="43"/>
      <c r="Y24" s="43"/>
    </row>
    <row r="25">
      <c r="A25" s="138"/>
      <c r="B25" s="49"/>
      <c r="C25" s="147" t="s">
        <v>211</v>
      </c>
      <c r="D25" s="162">
        <f>'Ratios 2020'!D33</f>
        <v>0.4491067358</v>
      </c>
      <c r="E25" s="162">
        <f>'Ratios 2021'!D33</f>
        <v>0.4364855588</v>
      </c>
      <c r="F25" s="162">
        <f>'Ratios 2022'!D33</f>
        <v>0.4687307594</v>
      </c>
      <c r="G25" s="180">
        <f>average(D25:F25)</f>
        <v>0.451441018</v>
      </c>
      <c r="H25" s="149" t="s">
        <v>212</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213</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214</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253</v>
      </c>
      <c r="E29" s="45" t="s">
        <v>254</v>
      </c>
      <c r="F29" s="45" t="s">
        <v>255</v>
      </c>
      <c r="G29" s="59" t="s">
        <v>256</v>
      </c>
      <c r="H29" s="59"/>
      <c r="I29" s="43"/>
      <c r="J29" s="43"/>
      <c r="K29" s="43"/>
      <c r="L29" s="43"/>
      <c r="M29" s="43"/>
      <c r="N29" s="43"/>
      <c r="O29" s="43"/>
      <c r="P29" s="43"/>
      <c r="Q29" s="43"/>
      <c r="R29" s="43"/>
      <c r="S29" s="43"/>
      <c r="T29" s="43"/>
      <c r="U29" s="43"/>
      <c r="V29" s="43"/>
      <c r="W29" s="43"/>
      <c r="X29" s="43"/>
      <c r="Y29" s="43"/>
    </row>
    <row r="30">
      <c r="A30" s="138"/>
      <c r="B30" s="49"/>
      <c r="C30" s="147" t="s">
        <v>213</v>
      </c>
      <c r="D30" s="162">
        <f>'Ratios 2020'!D38</f>
        <v>0.1322692473</v>
      </c>
      <c r="E30" s="162">
        <f>'Ratios 2021'!D38</f>
        <v>0.1731158614</v>
      </c>
      <c r="F30" s="162">
        <f>'Ratios 2022'!D38</f>
        <v>0.130991138</v>
      </c>
      <c r="G30" s="180">
        <f>average(D30:F30)</f>
        <v>0.1454587489</v>
      </c>
      <c r="H30" s="149" t="s">
        <v>216</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217</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218</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253</v>
      </c>
      <c r="E34" s="45" t="s">
        <v>254</v>
      </c>
      <c r="F34" s="45" t="s">
        <v>255</v>
      </c>
      <c r="G34" s="59" t="s">
        <v>256</v>
      </c>
      <c r="H34" s="59"/>
      <c r="I34" s="43"/>
      <c r="J34" s="43"/>
      <c r="K34" s="43"/>
      <c r="L34" s="43"/>
      <c r="M34" s="43"/>
      <c r="N34" s="43"/>
      <c r="O34" s="43"/>
      <c r="P34" s="43"/>
      <c r="Q34" s="43"/>
      <c r="R34" s="43"/>
      <c r="S34" s="43"/>
      <c r="T34" s="43"/>
      <c r="U34" s="43"/>
      <c r="V34" s="43"/>
      <c r="W34" s="43"/>
      <c r="X34" s="43"/>
      <c r="Y34" s="43"/>
    </row>
    <row r="35">
      <c r="A35" s="138"/>
      <c r="B35" s="49"/>
      <c r="C35" s="147" t="s">
        <v>257</v>
      </c>
      <c r="D35" s="162">
        <f>'Ratios 2020'!E41</f>
        <v>0.7540575625</v>
      </c>
      <c r="E35" s="162">
        <f>'Ratios 2021'!E41</f>
        <v>0.7619660932</v>
      </c>
      <c r="F35" s="162">
        <f>'Ratios 2022'!E41</f>
        <v>0.7628698207</v>
      </c>
      <c r="G35" s="180">
        <f t="shared" ref="G35:G37" si="1">average(D35:F35)</f>
        <v>0.7596311588</v>
      </c>
      <c r="H35" s="180"/>
      <c r="I35" s="43"/>
      <c r="J35" s="43"/>
      <c r="K35" s="43"/>
      <c r="L35" s="43"/>
      <c r="M35" s="43"/>
      <c r="N35" s="43"/>
      <c r="O35" s="43"/>
      <c r="P35" s="43"/>
      <c r="Q35" s="43"/>
      <c r="R35" s="43"/>
      <c r="S35" s="43"/>
      <c r="T35" s="43"/>
      <c r="U35" s="43"/>
      <c r="V35" s="43"/>
      <c r="W35" s="43"/>
      <c r="X35" s="43"/>
      <c r="Y35" s="43"/>
    </row>
    <row r="36">
      <c r="A36" s="138"/>
      <c r="B36" s="52"/>
      <c r="C36" s="147" t="s">
        <v>220</v>
      </c>
      <c r="D36" s="162">
        <f>'Ratios 2020'!E42</f>
        <v>0.1829170047</v>
      </c>
      <c r="E36" s="162">
        <f>'Ratios 2021'!E42</f>
        <v>0.1425193612</v>
      </c>
      <c r="F36" s="162">
        <f>'Ratios 2022'!E42</f>
        <v>0.156673664</v>
      </c>
      <c r="G36" s="180">
        <f t="shared" si="1"/>
        <v>0.1607033433</v>
      </c>
      <c r="H36" s="180"/>
      <c r="I36" s="43"/>
      <c r="J36" s="43"/>
      <c r="K36" s="43"/>
      <c r="L36" s="43"/>
      <c r="M36" s="43"/>
      <c r="N36" s="43"/>
      <c r="O36" s="43"/>
      <c r="P36" s="43"/>
      <c r="Q36" s="43"/>
      <c r="R36" s="43"/>
      <c r="S36" s="43"/>
      <c r="T36" s="43"/>
      <c r="U36" s="43"/>
      <c r="V36" s="43"/>
      <c r="W36" s="43"/>
      <c r="X36" s="43"/>
      <c r="Y36" s="43"/>
    </row>
    <row r="37">
      <c r="A37" s="138"/>
      <c r="B37" s="181"/>
      <c r="C37" s="147" t="s">
        <v>221</v>
      </c>
      <c r="D37" s="162">
        <f>'Ratios 2020'!E43</f>
        <v>0.06302543284</v>
      </c>
      <c r="E37" s="162">
        <f>'Ratios 2021'!E43</f>
        <v>0.09551454556</v>
      </c>
      <c r="F37" s="162">
        <f>'Ratios 2022'!E43</f>
        <v>0.08045651531</v>
      </c>
      <c r="G37" s="180">
        <f t="shared" si="1"/>
        <v>0.0796654979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222</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223</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253</v>
      </c>
      <c r="E41" s="45" t="s">
        <v>254</v>
      </c>
      <c r="F41" s="45" t="s">
        <v>255</v>
      </c>
      <c r="G41" s="59" t="s">
        <v>256</v>
      </c>
      <c r="H41" s="59"/>
      <c r="I41" s="43"/>
      <c r="J41" s="43"/>
      <c r="K41" s="43"/>
      <c r="L41" s="43"/>
      <c r="M41" s="43"/>
      <c r="N41" s="43"/>
      <c r="O41" s="43"/>
      <c r="P41" s="43"/>
      <c r="Q41" s="43"/>
      <c r="R41" s="43"/>
      <c r="S41" s="43"/>
      <c r="T41" s="43"/>
      <c r="U41" s="43"/>
      <c r="V41" s="43"/>
      <c r="W41" s="43"/>
      <c r="X41" s="43"/>
      <c r="Y41" s="43"/>
    </row>
    <row r="42">
      <c r="A42" s="138"/>
      <c r="B42" s="49"/>
      <c r="C42" s="147" t="s">
        <v>226</v>
      </c>
      <c r="D42" s="165">
        <f>'Ratios 2020'!D49</f>
        <v>7.368588203</v>
      </c>
      <c r="E42" s="165">
        <f>'Ratios 2021'!D49</f>
        <v>4.636220724</v>
      </c>
      <c r="F42" s="165">
        <f>'Ratios 2022'!D49</f>
        <v>5.123566516</v>
      </c>
      <c r="G42" s="182">
        <f>average(D42:F42)</f>
        <v>5.709458481</v>
      </c>
      <c r="H42" s="149" t="s">
        <v>227</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228</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229</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253</v>
      </c>
      <c r="E46" s="45" t="s">
        <v>254</v>
      </c>
      <c r="F46" s="45" t="s">
        <v>255</v>
      </c>
      <c r="G46" s="59" t="s">
        <v>256</v>
      </c>
      <c r="H46" s="59"/>
      <c r="I46" s="43"/>
      <c r="J46" s="43"/>
      <c r="K46" s="43"/>
      <c r="L46" s="43"/>
      <c r="M46" s="43"/>
      <c r="N46" s="43"/>
      <c r="O46" s="43"/>
      <c r="P46" s="43"/>
      <c r="Q46" s="43"/>
      <c r="R46" s="43"/>
      <c r="S46" s="43"/>
      <c r="T46" s="43"/>
      <c r="U46" s="43"/>
      <c r="V46" s="43"/>
      <c r="W46" s="43"/>
      <c r="X46" s="43"/>
      <c r="Y46" s="43"/>
    </row>
    <row r="47">
      <c r="A47" s="138"/>
      <c r="B47" s="49"/>
      <c r="C47" s="147" t="s">
        <v>232</v>
      </c>
      <c r="D47" s="148">
        <f>'Ratios 2020'!D54</f>
        <v>1.281162184</v>
      </c>
      <c r="E47" s="148">
        <f>'Ratios 2021'!D54</f>
        <v>1.068254493</v>
      </c>
      <c r="F47" s="148">
        <f>'Ratios 2022'!D54</f>
        <v>1.210909987</v>
      </c>
      <c r="G47" s="176">
        <f>average(D47:F47)</f>
        <v>1.186775554</v>
      </c>
      <c r="H47" s="149" t="s">
        <v>233</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234</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235</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253</v>
      </c>
      <c r="E51" s="45" t="s">
        <v>254</v>
      </c>
      <c r="F51" s="45" t="s">
        <v>255</v>
      </c>
      <c r="G51" s="59" t="s">
        <v>256</v>
      </c>
      <c r="H51" s="59"/>
      <c r="I51" s="43"/>
      <c r="J51" s="43"/>
      <c r="K51" s="43"/>
      <c r="L51" s="43"/>
      <c r="M51" s="43"/>
      <c r="N51" s="43"/>
      <c r="O51" s="43"/>
      <c r="P51" s="43"/>
      <c r="Q51" s="43"/>
      <c r="R51" s="43"/>
      <c r="S51" s="43"/>
      <c r="T51" s="43"/>
      <c r="U51" s="43"/>
      <c r="V51" s="43"/>
      <c r="W51" s="43"/>
      <c r="X51" s="43"/>
      <c r="Y51" s="43"/>
    </row>
    <row r="52">
      <c r="A52" s="138"/>
      <c r="B52" s="49"/>
      <c r="C52" s="147" t="s">
        <v>238</v>
      </c>
      <c r="D52" s="183">
        <f>'Ratios 2020'!D59</f>
        <v>0</v>
      </c>
      <c r="E52" s="183">
        <f>'Ratios 2021'!D59</f>
        <v>0</v>
      </c>
      <c r="F52" s="183">
        <f>'Ratios 2022'!D59</f>
        <v>0</v>
      </c>
      <c r="G52" s="184">
        <f>average(D52:F52)</f>
        <v>0</v>
      </c>
      <c r="H52" s="149" t="s">
        <v>239</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