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<sst xmlns="http://schemas.openxmlformats.org/spreadsheetml/2006/main" count="868" uniqueCount="249">
  <si>
    <t>ACLU OF NEW MEXICO</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</si>
  <si>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</si>
  <si>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</si>
  <si>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</si>
  <si>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</si>
  <si>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</si>
  <si>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</si>
  <si>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</si>
  <si>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</si>
  <si>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</si>
  <si>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</si>
  <si>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</si>
  <si>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</si>
  <si>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</si>
  <si>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</si>
  <si>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</si>
  <si>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</si>
  <si>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</si>
  <si>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</si>
  <si>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</si>
  <si>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</si>
  <si>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</si>
  <si>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</si>
  <si>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</si>
  <si>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</si>
  <si>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</si>
  <si>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</si>
  <si>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</si>
  <si>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</si>
  <si>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</si>
  <si>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</si>
  <si>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</si>
  <si>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</si>
  <si>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</si>
  <si>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</si>
  <si>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</si>
  <si>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</si>
  <si>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</si>
  <si>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</si>
  <si>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</si>
  <si>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</si>
  <si>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</si>
  <si>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</si>
  <si>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</si>
  <si>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</si>
  <si>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</si>
  <si>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</si>
  <si>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</si>
  <si>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</si>
  <si>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</si>
  <si>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</si>
  <si>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</si>
  <si>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</si>
  <si>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</si>
  <si>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</si>
  <si>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</si>
  <si>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</si>
  <si>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</si>
  <si>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</si>
  <si>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</si>
  <si>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</si>
  <si>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</si>
  <si>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</si>
  <si>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</si>
  <si>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</si>
  <si>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</si>
  <si>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</si>
  <si>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</si>
  <si>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</si>
  <si>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</si>
  <si>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</si>
  <si>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</si>
  <si>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</si>
  <si>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</si>
  <si>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</si>
  <si>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</si>
  <si>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</si>
  <si>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</si>
  <si>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</si>
  <si>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</si>
  <si>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</si>
  <si>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</si>
  <si>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</si>
  <si>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</si>
  <si>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</si>
  <si>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</si>
  <si>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</si>
  <si>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</si>
  <si>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</si>
  <si>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</si>
  <si>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</si>
  <si>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</si>
  <si>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</si>
  <si>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</si>
  <si>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</si>
  <si>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</si>
  <si>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</si>
  <si>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</si>
  <si>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</si>
  <si>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</si>
  <si>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</si>
  <si>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</si>
  <si>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</si>
  <si>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</si>
  <si>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</si>
  <si>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</si>
  <si>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</si>
  <si>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</si>
  <si>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</si>
  <si>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</si>
  <si>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</si>
  <si>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</si>
  <si>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</si>
  <si>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</si>
  <si>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</si>
  <si>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</si>
  <si>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</si>
  <si>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</si>
  <si>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</si>
  <si>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</si>
  <si>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</si>
  <si>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</si>
  <si>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</si>
  <si>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</si>
  <si>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</si>
  <si>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</si>
  <si>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</si>
  <si>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</si>
  <si>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</si>
  <si>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</si>
  <si>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</si>
  <si>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</si>
  <si>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</si>
  <si>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Dues and memberships </t>
  </si>
  <si>
    <t>Pidi donor database</t>
  </si>
  <si>
    <t xml:space="preserve">Staff training / development </t>
  </si>
  <si>
    <t xml:space="preserve">Recruitment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</si>
  <si>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</si>
  <si>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</si>
  <si>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</si>
  <si>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</si>
  <si>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</si>
  <si>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</si>
  <si>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</si>
  <si>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</si>
  <si>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</si>
  <si>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</si>
  <si>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</si>
  <si>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</si>
  <si>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</si>
  <si>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</si>
  <si>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</si>
  <si>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</si>
  <si>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</si>
  <si>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</si>
  <si>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</si>
  <si>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</si>
  <si>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</si>
  <si>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</si>
  <si>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</si>
  <si>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</si>
  <si>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</si>
  <si>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</si>
  <si>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</si>
  <si>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</si>
  <si>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</si>
  <si>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</si>
  <si>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</si>
  <si>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</si>
  <si>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</si>
  <si>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</si>
  <si>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</si>
  <si>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</si>
  <si>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</si>
  <si>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</si>
  <si>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</si>
  <si>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</si>
  <si>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</si>
  <si>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</si>
  <si>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</si>
  <si>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</si>
  <si>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</si>
  <si>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</si>
  <si>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</si>
  <si>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</si>
  <si>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</si>
  <si>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</si>
  <si>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</si>
  <si>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</si>
  <si>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</si>
  <si>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</si>
  <si>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</si>
  <si>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</si>
  <si>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</si>
  <si>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</si>
  <si>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</si>
  <si>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</si>
  <si>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</si>
  <si>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</si>
  <si>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</si>
  <si>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</si>
  <si>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</si>
  <si>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</si>
  <si>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</si>
  <si>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</si>
  <si>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</si>
  <si>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</si>
  <si>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</si>
  <si>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</si>
  <si>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</si>
  <si>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</si>
  <si>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</si>
  <si>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</si>
  <si>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</si>
  <si>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</si>
  <si>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</si>
  <si>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</si>
  <si>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</si>
  <si>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</si>
  <si>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</si>
  <si>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</si>
  <si>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</si>
  <si>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</si>
  <si>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</si>
  <si>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</si>
  <si>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</si>
  <si>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</si>
  <si>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</si>
  <si>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</si>
  <si>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</si>
  <si>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</si>
  <si>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</si>
  <si>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</si>
  <si>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</si>
  <si>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</si>
  <si>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</si>
  <si>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</si>
  <si>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</si>
  <si>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Other revenue</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</si>
  <si>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</si>
  <si>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</si>
  <si>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 xml:space="preserve">Other revenue </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</si>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</sst>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ACLU OF NEW MEXICO</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ACLU OF NEW MEXICO</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656750.0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90000.0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746750</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454.0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96</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747204</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ACLU OF NEW MEXICO</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108</v>
      </c>
      <c r="C9" s="98">
        <f t="shared" si="1"/>
        <v>0</v>
      </c>
      <c r="D9" s="99">
        <v>0.0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12939</v>
      </c>
      <c r="D16" s="99">
        <v>0.0</v>
      </c>
      <c r="E16" s="99">
        <v>12939.0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8990</v>
      </c>
      <c r="D17" s="99">
        <v>8990.0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260480</v>
      </c>
      <c r="D20" s="99">
        <v>206637.0</v>
      </c>
      <c r="E20" s="99">
        <v>20292.0</v>
      </c>
      <c r="F20" s="99">
        <v>33551.0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10914</v>
      </c>
      <c r="D21" s="99">
        <v>10859.0</v>
      </c>
      <c r="E21" s="99">
        <v>21.0</v>
      </c>
      <c r="F21" s="99">
        <v>34.0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21302</v>
      </c>
      <c r="D22" s="99">
        <v>20197.0</v>
      </c>
      <c r="E22" s="99">
        <v>416.0</v>
      </c>
      <c r="F22" s="99">
        <v>689.0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1533</v>
      </c>
      <c r="D23" s="99">
        <v>1216.0</v>
      </c>
      <c r="E23" s="99">
        <v>120.0</v>
      </c>
      <c r="F23" s="99">
        <v>197.0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756</v>
      </c>
      <c r="D25" s="99">
        <v>600.0</v>
      </c>
      <c r="E25" s="99">
        <v>58.0</v>
      </c>
      <c r="F25" s="99">
        <v>98.0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2</v>
      </c>
      <c r="D26" s="99">
        <v>2.0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2396</v>
      </c>
      <c r="D28" s="99">
        <v>0.0</v>
      </c>
      <c r="E28" s="99">
        <v>2396.0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1146</v>
      </c>
      <c r="D32" s="99">
        <v>719.0</v>
      </c>
      <c r="E32" s="99">
        <v>427.0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133</v>
      </c>
      <c r="C34" s="98">
        <f t="shared" si="1"/>
        <v>2690</v>
      </c>
      <c r="D34" s="99">
        <v>2261.0</v>
      </c>
      <c r="E34" s="99">
        <v>77.0</v>
      </c>
      <c r="F34" s="99">
        <v>352.0</v>
      </c>
      <c r="G34" s="43"/>
      <c r="H34" s="43"/>
      <c r="I34" s="43"/>
      <c r="J34" s="43"/>
      <c r="K34" s="43"/>
      <c r="L34" s="43"/>
      <c r="M34" s="43"/>
      <c r="N34" s="43"/>
      <c r="O34" s="43"/>
      <c r="P34" s="43"/>
      <c r="Q34" s="43"/>
      <c r="R34" s="43"/>
      <c r="S34" s="43"/>
      <c r="T34" s="43"/>
      <c r="U34" s="43"/>
      <c r="V34" s="43"/>
      <c r="W34" s="43"/>
      <c r="X34" s="43"/>
      <c r="Y34" s="43"/>
      <c r="Z34" s="43"/>
    </row>
    <row r="35">
      <c r="A35" s="45" t="s">
        <v>48</v>
      </c>
      <c r="B35" s="102" t="s">
        <v>134</v>
      </c>
      <c r="C35" s="98">
        <f t="shared" si="1"/>
        <v>872</v>
      </c>
      <c r="D35" s="99">
        <v>0.0</v>
      </c>
      <c r="E35" s="99">
        <v>0.0</v>
      </c>
      <c r="F35" s="99">
        <v>872.0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649</v>
      </c>
      <c r="D36" s="99">
        <v>515.0</v>
      </c>
      <c r="E36" s="99">
        <v>50.0</v>
      </c>
      <c r="F36" s="99">
        <v>84.0</v>
      </c>
      <c r="G36" s="43"/>
      <c r="H36" s="43"/>
      <c r="I36" s="43"/>
      <c r="J36" s="43"/>
      <c r="K36" s="43"/>
      <c r="L36" s="43"/>
      <c r="M36" s="43"/>
      <c r="N36" s="43"/>
      <c r="O36" s="43"/>
      <c r="P36" s="43"/>
      <c r="Q36" s="43"/>
      <c r="R36" s="43"/>
      <c r="S36" s="43"/>
      <c r="T36" s="43"/>
      <c r="U36" s="43"/>
      <c r="V36" s="43"/>
      <c r="W36" s="43"/>
      <c r="X36" s="43"/>
      <c r="Y36" s="43"/>
      <c r="Z36" s="43"/>
    </row>
    <row r="37">
      <c r="A37" s="45" t="s">
        <v>52</v>
      </c>
      <c r="B37" s="102" t="s">
        <v>136</v>
      </c>
      <c r="C37" s="98">
        <f t="shared" si="1"/>
        <v>27</v>
      </c>
      <c r="D37" s="99">
        <v>21.0</v>
      </c>
      <c r="E37" s="99">
        <v>3.0</v>
      </c>
      <c r="F37" s="99">
        <v>3.0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324696</v>
      </c>
      <c r="D40" s="103">
        <f t="shared" si="2"/>
        <v>252017</v>
      </c>
      <c r="E40" s="103">
        <f t="shared" si="2"/>
        <v>36799</v>
      </c>
      <c r="F40" s="103">
        <f t="shared" si="2"/>
        <v>35880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ACLU OF NEW MEXICO</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159416.0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1622995.0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7192.0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247681.0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2037284</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17960.0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33078.0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51038</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1968678.0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17568.0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1986246</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2037284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ACLU OF NEW MEXICO</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2020'!C40</f>
        <v>324696</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2020'!C31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324696</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27058</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2020'!E2+'Balance Sheet 2020'!E3</f>
        <v>1782411</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65.87371572</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2020'!E30</f>
        <v>1968678</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2020'!C40</f>
        <v>324696</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27058</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72.75770567</v>
      </c>
      <c r="E14" s="149" t="s">
        <v>187</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2020'!E13:E15)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2020'!C40</f>
        <v>324696</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27058</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65.87371572</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2020'!E2:E7)</f>
        <v>656750</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2020'!F44</f>
        <v>747204</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0.8789433675</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2020'!C7:C9)</f>
        <v>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2020'!C10:C12)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2020'!C40</f>
        <v>324696</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2020'!C10:C11)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2020'!C7:C9)</f>
        <v>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t="str">
        <f>D36/D37</f>
        <v>#DIV/0!</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216</v>
      </c>
      <c r="D41" s="75">
        <f>'Expenses 2020'!D40</f>
        <v>252017</v>
      </c>
      <c r="E41" s="164">
        <f t="shared" ref="E41:E44" si="1">D41/$D$44</f>
        <v>0.7761629339</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2020'!E40</f>
        <v>36799</v>
      </c>
      <c r="E42" s="164">
        <f t="shared" si="1"/>
        <v>0.1133337029</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2020'!F40</f>
        <v>35880</v>
      </c>
      <c r="E43" s="164">
        <f t="shared" si="1"/>
        <v>0.1105033631</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324696</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2020'!F9</f>
        <v>746750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2020'!F40</f>
        <v>35880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20.81243032</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2020'!E2:E10)</f>
        <v>1789603</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2020'!E19:E22)</f>
        <v>17960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99.6438196</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2020'!E26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2020'!E18</f>
        <v>2037284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ACLU OF NEW MEXICO</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626750.0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91365.0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718115</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514.0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237</v>
      </c>
      <c r="D26" s="50">
        <v>38647.0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37171.0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1476</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1476</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238</v>
      </c>
      <c r="D39" s="74"/>
      <c r="E39" s="48">
        <v>5.0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5</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720110</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ACLU OF NEW MEXICO</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0</v>
      </c>
      <c r="D9" s="99">
        <v>0.0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11555</v>
      </c>
      <c r="D16" s="99">
        <v>0.0</v>
      </c>
      <c r="E16" s="99">
        <v>11555.0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21575</v>
      </c>
      <c r="D17" s="99">
        <v>21575.0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759</v>
      </c>
      <c r="D19" s="99">
        <v>0.0</v>
      </c>
      <c r="E19" s="99">
        <v>759.0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196176</v>
      </c>
      <c r="D20" s="99">
        <v>155627.0</v>
      </c>
      <c r="E20" s="99">
        <v>15281.0</v>
      </c>
      <c r="F20" s="99">
        <v>25268.0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3229</v>
      </c>
      <c r="D21" s="99">
        <v>3195.0</v>
      </c>
      <c r="E21" s="99">
        <v>13.0</v>
      </c>
      <c r="F21" s="99">
        <v>21.0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26391</v>
      </c>
      <c r="D22" s="99">
        <v>24119.0</v>
      </c>
      <c r="E22" s="99">
        <v>856.0</v>
      </c>
      <c r="F22" s="99">
        <v>1416.0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1339</v>
      </c>
      <c r="D23" s="99">
        <v>1062.0</v>
      </c>
      <c r="E23" s="99">
        <v>105.0</v>
      </c>
      <c r="F23" s="99">
        <v>172.0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636</v>
      </c>
      <c r="D25" s="99">
        <v>515.0</v>
      </c>
      <c r="E25" s="99">
        <v>45.0</v>
      </c>
      <c r="F25" s="99">
        <v>76.0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4515</v>
      </c>
      <c r="D26" s="99">
        <v>4515.0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3852</v>
      </c>
      <c r="D28" s="99">
        <v>1654.0</v>
      </c>
      <c r="E28" s="99">
        <v>2196.0</v>
      </c>
      <c r="F28" s="99">
        <v>2.0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850</v>
      </c>
      <c r="D32" s="99">
        <v>533.0</v>
      </c>
      <c r="E32" s="99">
        <v>317.0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133</v>
      </c>
      <c r="C34" s="98">
        <f t="shared" si="1"/>
        <v>2570</v>
      </c>
      <c r="D34" s="99">
        <v>2142.0</v>
      </c>
      <c r="E34" s="99">
        <v>77.0</v>
      </c>
      <c r="F34" s="99">
        <v>351.0</v>
      </c>
      <c r="G34" s="43"/>
      <c r="H34" s="43"/>
      <c r="I34" s="43"/>
      <c r="J34" s="43"/>
      <c r="K34" s="43"/>
      <c r="L34" s="43"/>
      <c r="M34" s="43"/>
      <c r="N34" s="43"/>
      <c r="O34" s="43"/>
      <c r="P34" s="43"/>
      <c r="Q34" s="43"/>
      <c r="R34" s="43"/>
      <c r="S34" s="43"/>
      <c r="T34" s="43"/>
      <c r="U34" s="43"/>
      <c r="V34" s="43"/>
      <c r="W34" s="43"/>
      <c r="X34" s="43"/>
      <c r="Y34" s="43"/>
      <c r="Z34" s="43"/>
    </row>
    <row r="35">
      <c r="A35" s="45" t="s">
        <v>48</v>
      </c>
      <c r="B35" s="102" t="s">
        <v>134</v>
      </c>
      <c r="C35" s="98">
        <f t="shared" si="1"/>
        <v>2010</v>
      </c>
      <c r="D35" s="99">
        <v>0.0</v>
      </c>
      <c r="E35" s="99">
        <v>0.0</v>
      </c>
      <c r="F35" s="99">
        <v>2010.0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1024</v>
      </c>
      <c r="D36" s="99">
        <v>812.0</v>
      </c>
      <c r="E36" s="99">
        <v>80.0</v>
      </c>
      <c r="F36" s="99">
        <v>132.0</v>
      </c>
      <c r="G36" s="43"/>
      <c r="H36" s="43"/>
      <c r="I36" s="43"/>
      <c r="J36" s="43"/>
      <c r="K36" s="43"/>
      <c r="L36" s="43"/>
      <c r="M36" s="43"/>
      <c r="N36" s="43"/>
      <c r="O36" s="43"/>
      <c r="P36" s="43"/>
      <c r="Q36" s="43"/>
      <c r="R36" s="43"/>
      <c r="S36" s="43"/>
      <c r="T36" s="43"/>
      <c r="U36" s="43"/>
      <c r="V36" s="43"/>
      <c r="W36" s="43"/>
      <c r="X36" s="43"/>
      <c r="Y36" s="43"/>
      <c r="Z36" s="43"/>
    </row>
    <row r="37">
      <c r="A37" s="45" t="s">
        <v>52</v>
      </c>
      <c r="B37" s="102" t="s">
        <v>136</v>
      </c>
      <c r="C37" s="98">
        <f t="shared" si="1"/>
        <v>327</v>
      </c>
      <c r="D37" s="99">
        <v>259.0</v>
      </c>
      <c r="E37" s="99">
        <v>26.0</v>
      </c>
      <c r="F37" s="99">
        <v>42.0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276808</v>
      </c>
      <c r="D40" s="103">
        <f t="shared" si="2"/>
        <v>216008</v>
      </c>
      <c r="E40" s="103">
        <f t="shared" si="2"/>
        <v>31310</v>
      </c>
      <c r="F40" s="103">
        <f t="shared" si="2"/>
        <v>29490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ACLU OF NEW MEXICO</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446988.0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722973.0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7192.0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1258676.0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45186.0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2481015</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24631.0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19269.0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43900</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2420115.0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17000.0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2437115</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2481015</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ACLU OF NEW MEXICO</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2021'!C40</f>
        <v>276808</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2021'!C31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276808</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23067.33333</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2021'!E2+'Balance Sheet 2021'!E3</f>
        <v>1169961</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50.71938672</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2021'!E30</f>
        <v>2420115</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2021'!C40</f>
        <v>276808</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23067.33333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104.9152481</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2021'!E13:E15)</f>
        <v>1258676</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2021'!C40</f>
        <v>276808</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23067.33333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54.56530158</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105.2846883</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2021'!E2:E7)</f>
        <v>626750</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2021'!F44</f>
        <v>720110</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0.8703531405</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2021'!C7:C9)</f>
        <v>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2021'!C10:C12)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2021'!C40</f>
        <v>276808</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2021'!C10:C11)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2021'!C7:C9)</f>
        <v>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t="str">
        <f>D36/D37</f>
        <v>#DIV/0!</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239</v>
      </c>
      <c r="D41" s="75">
        <f>'Expenses 2021'!D40</f>
        <v>216008</v>
      </c>
      <c r="E41" s="164">
        <f t="shared" ref="E41:E44" si="1">D41/$D$44</f>
        <v>0.780353169</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2021'!E40</f>
        <v>31310</v>
      </c>
      <c r="E42" s="164">
        <f t="shared" si="1"/>
        <v>0.1131108927</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2021'!F40</f>
        <v>29490</v>
      </c>
      <c r="E43" s="164">
        <f t="shared" si="1"/>
        <v>0.1065359383</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276808</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2021'!F9</f>
        <v>718115</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2021'!F40</f>
        <v>29490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24.35113598</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2021'!E2:E10)</f>
        <v>1177153</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2021'!E19:E22)</f>
        <v>24631</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47.79152288</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2021'!E26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2021'!E18</f>
        <v>2481015</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ACLU OF NEW MEXICO</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674965.0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252093.0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927058</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24477.0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240</v>
      </c>
      <c r="D26" s="50">
        <v>94919.0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88576.0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6343</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6343</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241</v>
      </c>
      <c r="D39" s="74"/>
      <c r="E39" s="48">
        <v>3189.0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3189</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961067</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ACLU OF NEW MEXICO</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0</v>
      </c>
      <c r="D9" s="99">
        <v>0.0</v>
      </c>
      <c r="E9" s="99">
        <v>0.0</v>
      </c>
      <c r="F9" s="99">
        <v>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14182</v>
      </c>
      <c r="D16" s="99">
        <v>0.0</v>
      </c>
      <c r="E16" s="99">
        <v>14182.0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23120</v>
      </c>
      <c r="D17" s="99">
        <v>23120.0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10161</v>
      </c>
      <c r="D19" s="99">
        <v>0.0</v>
      </c>
      <c r="E19" s="99">
        <v>10161.0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229288</v>
      </c>
      <c r="D20" s="99">
        <v>181893.0</v>
      </c>
      <c r="E20" s="99">
        <v>17861.0</v>
      </c>
      <c r="F20" s="99">
        <v>29534.0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5444</v>
      </c>
      <c r="D21" s="99">
        <v>5414.0</v>
      </c>
      <c r="E21" s="99">
        <v>11.0</v>
      </c>
      <c r="F21" s="99">
        <v>19.0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24029</v>
      </c>
      <c r="D22" s="99">
        <v>22890.0</v>
      </c>
      <c r="E22" s="99">
        <v>428.0</v>
      </c>
      <c r="F22" s="99">
        <v>711.0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1054</v>
      </c>
      <c r="D23" s="99">
        <v>836.0</v>
      </c>
      <c r="E23" s="99">
        <v>82.0</v>
      </c>
      <c r="F23" s="99">
        <v>136.0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674</v>
      </c>
      <c r="D25" s="99">
        <v>557.0</v>
      </c>
      <c r="E25" s="99">
        <v>44.0</v>
      </c>
      <c r="F25" s="99">
        <v>73.0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41223</v>
      </c>
      <c r="D26" s="99">
        <v>41107.0</v>
      </c>
      <c r="E26" s="99">
        <v>116.0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7918</v>
      </c>
      <c r="D28" s="99">
        <v>7263.0</v>
      </c>
      <c r="E28" s="99">
        <v>644.0</v>
      </c>
      <c r="F28" s="99">
        <v>11.0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691</v>
      </c>
      <c r="D32" s="99">
        <v>433.0</v>
      </c>
      <c r="E32" s="99">
        <v>258.0</v>
      </c>
      <c r="F32" s="99">
        <v>0.0</v>
      </c>
      <c r="G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I33" s="43"/>
      <c r="J33" s="43"/>
      <c r="K33" s="43"/>
      <c r="L33" s="43"/>
      <c r="M33" s="43"/>
      <c r="N33" s="43"/>
      <c r="O33" s="43"/>
      <c r="P33" s="43"/>
      <c r="Q33" s="43"/>
      <c r="R33" s="43"/>
      <c r="S33" s="43"/>
      <c r="T33" s="43"/>
      <c r="U33" s="43"/>
      <c r="V33" s="43"/>
      <c r="W33" s="43"/>
      <c r="X33" s="43"/>
      <c r="Y33" s="43"/>
      <c r="Z33" s="43"/>
    </row>
    <row r="34">
      <c r="A34" s="45" t="s">
        <v>113</v>
      </c>
      <c r="B34" s="102" t="s">
        <v>134</v>
      </c>
      <c r="C34" s="98">
        <f t="shared" si="1"/>
        <v>2289</v>
      </c>
      <c r="D34" s="99">
        <v>0.0</v>
      </c>
      <c r="E34" s="99">
        <v>0.0</v>
      </c>
      <c r="F34" s="99">
        <v>2289.0</v>
      </c>
      <c r="G34" s="43"/>
      <c r="I34" s="43"/>
      <c r="J34" s="43"/>
      <c r="K34" s="43"/>
      <c r="L34" s="43"/>
      <c r="M34" s="43"/>
      <c r="N34" s="43"/>
      <c r="O34" s="43"/>
      <c r="P34" s="43"/>
      <c r="Q34" s="43"/>
      <c r="R34" s="43"/>
      <c r="S34" s="43"/>
      <c r="T34" s="43"/>
      <c r="U34" s="43"/>
      <c r="V34" s="43"/>
      <c r="W34" s="43"/>
      <c r="X34" s="43"/>
      <c r="Y34" s="43"/>
      <c r="Z34" s="43"/>
    </row>
    <row r="35">
      <c r="A35" s="45" t="s">
        <v>48</v>
      </c>
      <c r="B35" s="46" t="s">
        <v>133</v>
      </c>
      <c r="C35" s="98">
        <f t="shared" si="1"/>
        <v>2245</v>
      </c>
      <c r="D35" s="99">
        <v>1926.0</v>
      </c>
      <c r="E35" s="99">
        <v>58.0</v>
      </c>
      <c r="F35" s="99">
        <v>261.0</v>
      </c>
      <c r="G35" s="43"/>
      <c r="I35" s="43"/>
      <c r="J35" s="43"/>
      <c r="K35" s="43"/>
      <c r="L35" s="43"/>
      <c r="M35" s="43"/>
      <c r="N35" s="43"/>
      <c r="O35" s="43"/>
      <c r="P35" s="43"/>
      <c r="Q35" s="43"/>
      <c r="R35" s="43"/>
      <c r="S35" s="43"/>
      <c r="T35" s="43"/>
      <c r="U35" s="43"/>
      <c r="V35" s="43"/>
      <c r="W35" s="43"/>
      <c r="X35" s="43"/>
      <c r="Y35" s="43"/>
      <c r="Z35" s="43"/>
    </row>
    <row r="36">
      <c r="A36" s="45" t="s">
        <v>50</v>
      </c>
      <c r="B36" s="102" t="s">
        <v>136</v>
      </c>
      <c r="C36" s="98">
        <f t="shared" si="1"/>
        <v>1480</v>
      </c>
      <c r="D36" s="99">
        <v>1174.0</v>
      </c>
      <c r="E36" s="99">
        <v>115.0</v>
      </c>
      <c r="F36" s="99">
        <v>191.0</v>
      </c>
      <c r="G36" s="43"/>
      <c r="I36" s="43"/>
      <c r="J36" s="43"/>
      <c r="K36" s="43"/>
      <c r="L36" s="43"/>
      <c r="M36" s="43"/>
      <c r="N36" s="43"/>
      <c r="O36" s="43"/>
      <c r="P36" s="43"/>
      <c r="Q36" s="43"/>
      <c r="R36" s="43"/>
      <c r="S36" s="43"/>
      <c r="T36" s="43"/>
      <c r="U36" s="43"/>
      <c r="V36" s="43"/>
      <c r="W36" s="43"/>
      <c r="X36" s="43"/>
      <c r="Y36" s="43"/>
      <c r="Z36" s="43"/>
    </row>
    <row r="37">
      <c r="A37" s="45" t="s">
        <v>52</v>
      </c>
      <c r="B37" s="102" t="s">
        <v>135</v>
      </c>
      <c r="C37" s="98">
        <f t="shared" si="1"/>
        <v>1005</v>
      </c>
      <c r="D37" s="99">
        <v>797.0</v>
      </c>
      <c r="E37" s="99">
        <v>79.0</v>
      </c>
      <c r="F37" s="99">
        <v>129.0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364803</v>
      </c>
      <c r="D40" s="103">
        <f t="shared" si="2"/>
        <v>287410</v>
      </c>
      <c r="E40" s="103">
        <f t="shared" si="2"/>
        <v>44039</v>
      </c>
      <c r="F40" s="103">
        <f t="shared" si="2"/>
        <v>33354</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ACLU OF NEW MEXICO</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790310.0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150287.0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89757.0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7183.0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1756754.0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278721.0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3073012</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26945.0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107954.0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134899</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2804351.0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133762.0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2938113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3073012</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ACLU OF NEW MEXICO</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2022'!C40</f>
        <v>364803</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2022'!C31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364803</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30400.25</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2022'!E2+'Balance Sheet 2022'!E3</f>
        <v>940597</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30.94043635</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2022'!E30</f>
        <v>2804351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2022'!C40</f>
        <v>364803</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30400.25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92.24762954</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2022'!E13:E15)</f>
        <v>1756754</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2022'!C40</f>
        <v>364803</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30400.25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57.7874853</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88.72792165</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2022'!E2:E7)</f>
        <v>674965</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2022'!F44</f>
        <v>961067</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0.7023079556</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2022'!C7:C9)</f>
        <v>0</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2022'!C10:C12)</f>
        <v>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2022'!C40</f>
        <v>364803</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2022'!C10:C11)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2022'!C7:C9)</f>
        <v>0</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t="str">
        <f>D36/D37</f>
        <v>#DIV/0!</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242</v>
      </c>
      <c r="D41" s="75">
        <f>'Expenses 2022'!D40</f>
        <v>287410</v>
      </c>
      <c r="E41" s="164">
        <f t="shared" ref="E41:E44" si="1">D41/$D$44</f>
        <v>0.7878498806</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2022'!E40</f>
        <v>44039</v>
      </c>
      <c r="E42" s="164">
        <f t="shared" si="1"/>
        <v>0.1207199502</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2022'!F40</f>
        <v>33354</v>
      </c>
      <c r="E43" s="164">
        <f t="shared" si="1"/>
        <v>0.09143016916</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364803</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2022'!F9</f>
        <v>927058</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2022'!F40</f>
        <v>33354</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27.79450741</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2022'!E2:E10)</f>
        <v>1037537</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2022'!E19:E22)</f>
        <v>26945</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38.5057339</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2022'!E26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2022'!E18</f>
        <v>3073012</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ACLU OF NEW MEXICO</v>
      </c>
      <c r="B1" s="2" t="s">
        <v>243</v>
      </c>
      <c r="C1" s="138"/>
      <c r="D1" s="138"/>
      <c r="E1" s="138"/>
      <c r="F1" s="139"/>
      <c r="G1" s="139"/>
      <c r="H1" s="139"/>
      <c r="I1" s="43"/>
      <c r="J1" s="43"/>
      <c r="K1" s="43"/>
      <c r="L1" s="43"/>
      <c r="M1" s="43"/>
      <c r="N1" s="43"/>
      <c r="O1" s="43"/>
      <c r="P1" s="43"/>
      <c r="Q1" s="43"/>
      <c r="R1" s="43"/>
      <c r="S1" s="43"/>
      <c r="T1" s="43"/>
      <c r="U1" s="43"/>
      <c r="V1" s="43"/>
      <c r="W1" s="43"/>
      <c r="X1" s="43"/>
      <c r="Y1" s="43"/>
    </row>
    <row r="2">
      <c r="A2" s="140" t="s">
        <v>180</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181</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244</v>
      </c>
      <c r="E4" s="45" t="s">
        <v>245</v>
      </c>
      <c r="F4" s="45" t="s">
        <v>246</v>
      </c>
      <c r="G4" s="59" t="s">
        <v>247</v>
      </c>
      <c r="H4" s="59"/>
      <c r="I4" s="43"/>
      <c r="J4" s="43"/>
      <c r="K4" s="43"/>
      <c r="L4" s="43"/>
      <c r="M4" s="43"/>
      <c r="N4" s="43"/>
      <c r="O4" s="43"/>
      <c r="P4" s="43"/>
      <c r="Q4" s="43"/>
      <c r="R4" s="43"/>
      <c r="S4" s="43"/>
      <c r="T4" s="43"/>
      <c r="U4" s="43"/>
      <c r="V4" s="43"/>
      <c r="W4" s="43"/>
      <c r="X4" s="43"/>
      <c r="Y4" s="43"/>
    </row>
    <row r="5">
      <c r="A5" s="138"/>
      <c r="B5" s="49"/>
      <c r="C5" s="147" t="s">
        <v>180</v>
      </c>
      <c r="D5" s="176">
        <f>'Ratios 2020'!D8</f>
        <v>65.87371572</v>
      </c>
      <c r="E5" s="176">
        <f>'Ratios 2021'!D8</f>
        <v>50.71938672</v>
      </c>
      <c r="F5" s="176">
        <f>'Ratios 2022'!D8</f>
        <v>30.94043635</v>
      </c>
      <c r="G5" s="176">
        <f>average(D5:F5)</f>
        <v>49.17784626</v>
      </c>
      <c r="H5" s="149" t="s">
        <v>187</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188</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189</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244</v>
      </c>
      <c r="E9" s="45" t="s">
        <v>245</v>
      </c>
      <c r="F9" s="45" t="s">
        <v>246</v>
      </c>
      <c r="G9" s="59" t="s">
        <v>247</v>
      </c>
      <c r="H9" s="59"/>
      <c r="I9" s="43"/>
      <c r="J9" s="43"/>
      <c r="K9" s="43"/>
      <c r="L9" s="43"/>
      <c r="M9" s="43"/>
      <c r="N9" s="43"/>
      <c r="O9" s="43"/>
      <c r="P9" s="43"/>
      <c r="Q9" s="43"/>
      <c r="R9" s="43"/>
      <c r="S9" s="43"/>
      <c r="T9" s="43"/>
      <c r="U9" s="43"/>
      <c r="V9" s="43"/>
      <c r="W9" s="43"/>
      <c r="X9" s="43"/>
      <c r="Y9" s="43"/>
    </row>
    <row r="10">
      <c r="A10" s="138"/>
      <c r="B10" s="49"/>
      <c r="C10" s="147" t="s">
        <v>188</v>
      </c>
      <c r="D10" s="148">
        <f>'Ratios 2020'!D14</f>
        <v>72.75770567</v>
      </c>
      <c r="E10" s="148">
        <f>'Ratios 2021'!D14</f>
        <v>104.9152481</v>
      </c>
      <c r="F10" s="148">
        <f>'Ratios 2022'!D14</f>
        <v>92.24762954</v>
      </c>
      <c r="G10" s="176">
        <f>average(D10:F10)</f>
        <v>89.97352778</v>
      </c>
      <c r="H10" s="149" t="s">
        <v>187</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193</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194</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244</v>
      </c>
      <c r="E14" s="45" t="s">
        <v>245</v>
      </c>
      <c r="F14" s="45" t="s">
        <v>246</v>
      </c>
      <c r="G14" s="59" t="s">
        <v>247</v>
      </c>
      <c r="H14" s="59"/>
      <c r="I14" s="43"/>
      <c r="J14" s="43"/>
      <c r="K14" s="43"/>
      <c r="L14" s="43"/>
      <c r="M14" s="43"/>
      <c r="N14" s="43"/>
      <c r="O14" s="43"/>
      <c r="P14" s="43"/>
      <c r="Q14" s="43"/>
      <c r="R14" s="43"/>
      <c r="S14" s="43"/>
      <c r="T14" s="43"/>
      <c r="U14" s="43"/>
      <c r="V14" s="43"/>
      <c r="W14" s="43"/>
      <c r="X14" s="43"/>
      <c r="Y14" s="43"/>
    </row>
    <row r="15">
      <c r="A15" s="138"/>
      <c r="B15" s="49"/>
      <c r="C15" s="147" t="s">
        <v>196</v>
      </c>
      <c r="D15" s="179">
        <f>'Ratios 2020'!D20</f>
        <v>0</v>
      </c>
      <c r="E15" s="179">
        <f>'Ratios 2021'!D20</f>
        <v>54.56530158</v>
      </c>
      <c r="F15" s="179">
        <f>'Ratios 2022'!D20</f>
        <v>57.7874853</v>
      </c>
      <c r="G15" s="176">
        <f>average(D15:F15)</f>
        <v>37.45092896</v>
      </c>
      <c r="H15" s="149" t="s">
        <v>187</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198</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199</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244</v>
      </c>
      <c r="E19" s="45" t="s">
        <v>245</v>
      </c>
      <c r="F19" s="45" t="s">
        <v>246</v>
      </c>
      <c r="G19" s="59" t="s">
        <v>247</v>
      </c>
      <c r="H19" s="59"/>
      <c r="I19" s="43"/>
      <c r="J19" s="43"/>
      <c r="K19" s="43"/>
      <c r="L19" s="43"/>
      <c r="M19" s="43"/>
      <c r="N19" s="43"/>
      <c r="O19" s="43"/>
      <c r="P19" s="43"/>
      <c r="Q19" s="43"/>
      <c r="R19" s="43"/>
      <c r="S19" s="43"/>
      <c r="T19" s="43"/>
      <c r="U19" s="43"/>
      <c r="V19" s="43"/>
      <c r="W19" s="43"/>
      <c r="X19" s="43"/>
      <c r="Y19" s="43"/>
    </row>
    <row r="20">
      <c r="A20" s="138"/>
      <c r="B20" s="49"/>
      <c r="C20" s="147" t="s">
        <v>198</v>
      </c>
      <c r="D20" s="162">
        <f>'Ratios 2020'!D26</f>
        <v>0.8789433675</v>
      </c>
      <c r="E20" s="162">
        <f>'Ratios 2021'!D26</f>
        <v>0.8703531405</v>
      </c>
      <c r="F20" s="162">
        <f>'Ratios 2022'!D26</f>
        <v>0.7023079556</v>
      </c>
      <c r="G20" s="180">
        <f>average(D20:F20)</f>
        <v>0.8172014879</v>
      </c>
      <c r="H20" s="149" t="s">
        <v>202</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203</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204</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244</v>
      </c>
      <c r="E24" s="45" t="s">
        <v>245</v>
      </c>
      <c r="F24" s="45" t="s">
        <v>246</v>
      </c>
      <c r="G24" s="59" t="s">
        <v>247</v>
      </c>
      <c r="H24" s="59"/>
      <c r="I24" s="43"/>
      <c r="J24" s="43"/>
      <c r="K24" s="43"/>
      <c r="L24" s="43"/>
      <c r="M24" s="43"/>
      <c r="N24" s="43"/>
      <c r="O24" s="43"/>
      <c r="P24" s="43"/>
      <c r="Q24" s="43"/>
      <c r="R24" s="43"/>
      <c r="S24" s="43"/>
      <c r="T24" s="43"/>
      <c r="U24" s="43"/>
      <c r="V24" s="43"/>
      <c r="W24" s="43"/>
      <c r="X24" s="43"/>
      <c r="Y24" s="43"/>
    </row>
    <row r="25">
      <c r="A25" s="138"/>
      <c r="B25" s="49"/>
      <c r="C25" s="147" t="s">
        <v>208</v>
      </c>
      <c r="D25" s="162">
        <f>'Ratios 2020'!D33</f>
        <v>0</v>
      </c>
      <c r="E25" s="162">
        <f>'Ratios 2021'!D33</f>
        <v>0</v>
      </c>
      <c r="F25" s="162">
        <f>'Ratios 2022'!D33</f>
        <v>0</v>
      </c>
      <c r="G25" s="180">
        <f>average(D25:F25)</f>
        <v>0</v>
      </c>
      <c r="H25" s="149" t="s">
        <v>209</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210</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211</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244</v>
      </c>
      <c r="E29" s="45" t="s">
        <v>245</v>
      </c>
      <c r="F29" s="45" t="s">
        <v>246</v>
      </c>
      <c r="G29" s="59" t="s">
        <v>247</v>
      </c>
      <c r="H29" s="59"/>
      <c r="I29" s="43"/>
      <c r="J29" s="43"/>
      <c r="K29" s="43"/>
      <c r="L29" s="43"/>
      <c r="M29" s="43"/>
      <c r="N29" s="43"/>
      <c r="O29" s="43"/>
      <c r="P29" s="43"/>
      <c r="Q29" s="43"/>
      <c r="R29" s="43"/>
      <c r="S29" s="43"/>
      <c r="T29" s="43"/>
      <c r="U29" s="43"/>
      <c r="V29" s="43"/>
      <c r="W29" s="43"/>
      <c r="X29" s="43"/>
      <c r="Y29" s="43"/>
    </row>
    <row r="30">
      <c r="A30" s="138"/>
      <c r="B30" s="49"/>
      <c r="C30" s="147" t="s">
        <v>210</v>
      </c>
      <c r="D30" s="162" t="str">
        <f>'Ratios 2020'!D38</f>
        <v>#DIV/0!</v>
      </c>
      <c r="E30" s="162" t="str">
        <f>'Ratios 2021'!D38</f>
        <v>#DIV/0!</v>
      </c>
      <c r="F30" s="162" t="str">
        <f>'Ratios 2022'!D38</f>
        <v>#DIV/0!</v>
      </c>
      <c r="G30" s="180" t="str">
        <f>average(D30:F30)</f>
        <v>#DIV/0!</v>
      </c>
      <c r="H30" s="149" t="s">
        <v>213</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214</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215</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244</v>
      </c>
      <c r="E34" s="45" t="s">
        <v>245</v>
      </c>
      <c r="F34" s="45" t="s">
        <v>246</v>
      </c>
      <c r="G34" s="59" t="s">
        <v>247</v>
      </c>
      <c r="H34" s="59"/>
      <c r="I34" s="43"/>
      <c r="J34" s="43"/>
      <c r="K34" s="43"/>
      <c r="L34" s="43"/>
      <c r="M34" s="43"/>
      <c r="N34" s="43"/>
      <c r="O34" s="43"/>
      <c r="P34" s="43"/>
      <c r="Q34" s="43"/>
      <c r="R34" s="43"/>
      <c r="S34" s="43"/>
      <c r="T34" s="43"/>
      <c r="U34" s="43"/>
      <c r="V34" s="43"/>
      <c r="W34" s="43"/>
      <c r="X34" s="43"/>
      <c r="Y34" s="43"/>
    </row>
    <row r="35">
      <c r="A35" s="138"/>
      <c r="B35" s="49"/>
      <c r="C35" s="147" t="s">
        <v>248</v>
      </c>
      <c r="D35" s="162">
        <f>'Ratios 2020'!E41</f>
        <v>0.7761629339</v>
      </c>
      <c r="E35" s="162">
        <f>'Ratios 2021'!E41</f>
        <v>0.780353169</v>
      </c>
      <c r="F35" s="162">
        <f>'Ratios 2022'!E41</f>
        <v>0.7878498806</v>
      </c>
      <c r="G35" s="180">
        <f t="shared" ref="G35:G37" si="1">average(D35:F35)</f>
        <v>0.7814553278</v>
      </c>
      <c r="H35" s="180"/>
      <c r="I35" s="43"/>
      <c r="J35" s="43"/>
      <c r="K35" s="43"/>
      <c r="L35" s="43"/>
      <c r="M35" s="43"/>
      <c r="N35" s="43"/>
      <c r="O35" s="43"/>
      <c r="P35" s="43"/>
      <c r="Q35" s="43"/>
      <c r="R35" s="43"/>
      <c r="S35" s="43"/>
      <c r="T35" s="43"/>
      <c r="U35" s="43"/>
      <c r="V35" s="43"/>
      <c r="W35" s="43"/>
      <c r="X35" s="43"/>
      <c r="Y35" s="43"/>
    </row>
    <row r="36">
      <c r="A36" s="138"/>
      <c r="B36" s="52"/>
      <c r="C36" s="147" t="s">
        <v>217</v>
      </c>
      <c r="D36" s="162">
        <f>'Ratios 2020'!E42</f>
        <v>0.1133337029</v>
      </c>
      <c r="E36" s="162">
        <f>'Ratios 2021'!E42</f>
        <v>0.1131108927</v>
      </c>
      <c r="F36" s="162">
        <f>'Ratios 2022'!E42</f>
        <v>0.1207199502</v>
      </c>
      <c r="G36" s="180">
        <f t="shared" si="1"/>
        <v>0.1157215153</v>
      </c>
      <c r="H36" s="180"/>
      <c r="I36" s="43"/>
      <c r="J36" s="43"/>
      <c r="K36" s="43"/>
      <c r="L36" s="43"/>
      <c r="M36" s="43"/>
      <c r="N36" s="43"/>
      <c r="O36" s="43"/>
      <c r="P36" s="43"/>
      <c r="Q36" s="43"/>
      <c r="R36" s="43"/>
      <c r="S36" s="43"/>
      <c r="T36" s="43"/>
      <c r="U36" s="43"/>
      <c r="V36" s="43"/>
      <c r="W36" s="43"/>
      <c r="X36" s="43"/>
      <c r="Y36" s="43"/>
    </row>
    <row r="37">
      <c r="A37" s="138"/>
      <c r="B37" s="181"/>
      <c r="C37" s="147" t="s">
        <v>218</v>
      </c>
      <c r="D37" s="162">
        <f>'Ratios 2020'!E43</f>
        <v>0.1105033631</v>
      </c>
      <c r="E37" s="162">
        <f>'Ratios 2021'!E43</f>
        <v>0.1065359383</v>
      </c>
      <c r="F37" s="162">
        <f>'Ratios 2022'!E43</f>
        <v>0.09143016916</v>
      </c>
      <c r="G37" s="180">
        <f t="shared" si="1"/>
        <v>0.1028231569</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219</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220</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244</v>
      </c>
      <c r="E41" s="45" t="s">
        <v>245</v>
      </c>
      <c r="F41" s="45" t="s">
        <v>246</v>
      </c>
      <c r="G41" s="59" t="s">
        <v>247</v>
      </c>
      <c r="H41" s="59"/>
      <c r="I41" s="43"/>
      <c r="J41" s="43"/>
      <c r="K41" s="43"/>
      <c r="L41" s="43"/>
      <c r="M41" s="43"/>
      <c r="N41" s="43"/>
      <c r="O41" s="43"/>
      <c r="P41" s="43"/>
      <c r="Q41" s="43"/>
      <c r="R41" s="43"/>
      <c r="S41" s="43"/>
      <c r="T41" s="43"/>
      <c r="U41" s="43"/>
      <c r="V41" s="43"/>
      <c r="W41" s="43"/>
      <c r="X41" s="43"/>
      <c r="Y41" s="43"/>
    </row>
    <row r="42">
      <c r="A42" s="138"/>
      <c r="B42" s="49"/>
      <c r="C42" s="147" t="s">
        <v>223</v>
      </c>
      <c r="D42" s="165">
        <f>'Ratios 2020'!D49</f>
        <v>20.81243032</v>
      </c>
      <c r="E42" s="165">
        <f>'Ratios 2021'!D49</f>
        <v>24.35113598</v>
      </c>
      <c r="F42" s="165">
        <f>'Ratios 2022'!D49</f>
        <v>27.79450741</v>
      </c>
      <c r="G42" s="182">
        <f>average(D42:F42)</f>
        <v>24.3193579</v>
      </c>
      <c r="H42" s="149" t="s">
        <v>224</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225</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226</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244</v>
      </c>
      <c r="E46" s="45" t="s">
        <v>245</v>
      </c>
      <c r="F46" s="45" t="s">
        <v>246</v>
      </c>
      <c r="G46" s="59" t="s">
        <v>247</v>
      </c>
      <c r="H46" s="59"/>
      <c r="I46" s="43"/>
      <c r="J46" s="43"/>
      <c r="K46" s="43"/>
      <c r="L46" s="43"/>
      <c r="M46" s="43"/>
      <c r="N46" s="43"/>
      <c r="O46" s="43"/>
      <c r="P46" s="43"/>
      <c r="Q46" s="43"/>
      <c r="R46" s="43"/>
      <c r="S46" s="43"/>
      <c r="T46" s="43"/>
      <c r="U46" s="43"/>
      <c r="V46" s="43"/>
      <c r="W46" s="43"/>
      <c r="X46" s="43"/>
      <c r="Y46" s="43"/>
    </row>
    <row r="47">
      <c r="A47" s="138"/>
      <c r="B47" s="49"/>
      <c r="C47" s="147" t="s">
        <v>229</v>
      </c>
      <c r="D47" s="148">
        <f>'Ratios 2020'!D54</f>
        <v>99.6438196</v>
      </c>
      <c r="E47" s="148">
        <f>'Ratios 2021'!D54</f>
        <v>47.79152288</v>
      </c>
      <c r="F47" s="148">
        <f>'Ratios 2022'!D54</f>
        <v>38.5057339</v>
      </c>
      <c r="G47" s="176">
        <f>average(D47:F47)</f>
        <v>61.98035879</v>
      </c>
      <c r="H47" s="149" t="s">
        <v>230</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231</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232</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244</v>
      </c>
      <c r="E51" s="45" t="s">
        <v>245</v>
      </c>
      <c r="F51" s="45" t="s">
        <v>246</v>
      </c>
      <c r="G51" s="59" t="s">
        <v>247</v>
      </c>
      <c r="H51" s="59"/>
      <c r="I51" s="43"/>
      <c r="J51" s="43"/>
      <c r="K51" s="43"/>
      <c r="L51" s="43"/>
      <c r="M51" s="43"/>
      <c r="N51" s="43"/>
      <c r="O51" s="43"/>
      <c r="P51" s="43"/>
      <c r="Q51" s="43"/>
      <c r="R51" s="43"/>
      <c r="S51" s="43"/>
      <c r="T51" s="43"/>
      <c r="U51" s="43"/>
      <c r="V51" s="43"/>
      <c r="W51" s="43"/>
      <c r="X51" s="43"/>
      <c r="Y51" s="43"/>
    </row>
    <row r="52">
      <c r="A52" s="138"/>
      <c r="B52" s="49"/>
      <c r="C52" s="147" t="s">
        <v>235</v>
      </c>
      <c r="D52" s="183">
        <f>'Ratios 2020'!D59</f>
        <v>0</v>
      </c>
      <c r="E52" s="183">
        <f>'Ratios 2021'!D59</f>
        <v>0</v>
      </c>
      <c r="F52" s="183">
        <f>'Ratios 2022'!D59</f>
        <v>0</v>
      </c>
      <c r="G52" s="184">
        <f>average(D52:F52)</f>
        <v>0</v>
      </c>
      <c r="H52" s="149" t="s">
        <v>236</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