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<sst xmlns="http://schemas.openxmlformats.org/spreadsheetml/2006/main" count="872" uniqueCount="256">
  <si>
    <t>HEALTH CARE WITHOUT HARM</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</si>
  <si>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</si>
  <si>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</si>
  <si>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</si>
  <si>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</si>
  <si>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</si>
  <si>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</si>
  <si>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</si>
  <si>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</si>
  <si>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</si>
  <si>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</si>
  <si>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</si>
  <si>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</si>
  <si>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</si>
  <si>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</si>
  <si>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</si>
  <si>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</si>
  <si>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</si>
  <si>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</si>
  <si>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</si>
  <si>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</si>
  <si>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</si>
  <si>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</si>
  <si>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</si>
  <si>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</si>
  <si>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</si>
  <si>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</si>
  <si>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</si>
  <si>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</si>
  <si>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</si>
  <si>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</si>
  <si>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</si>
  <si>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</si>
  <si>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</si>
  <si>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</si>
  <si>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</si>
  <si>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</si>
  <si>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</si>
  <si>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</si>
  <si>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</si>
  <si>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</si>
  <si>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</si>
  <si>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</si>
  <si>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</si>
  <si>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</si>
  <si>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</si>
  <si>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</si>
  <si>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</si>
  <si>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</si>
  <si>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</si>
  <si>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</si>
  <si>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</si>
  <si>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</si>
  <si>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</si>
  <si>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</si>
  <si>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</si>
  <si>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</si>
  <si>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</si>
  <si>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</si>
  <si>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</si>
  <si>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</si>
  <si>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</si>
  <si>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</si>
  <si>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</si>
  <si>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Contract revenue</t>
  </si>
  <si>
    <t>Honorariums</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</si>
  <si>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</si>
  <si>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</si>
  <si>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</si>
  <si>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</si>
  <si>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</si>
  <si>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</si>
  <si>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</si>
  <si>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</si>
  <si>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</si>
  <si>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</si>
  <si>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</si>
  <si>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</si>
  <si>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</si>
  <si>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</si>
  <si>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</si>
  <si>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</si>
  <si>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</si>
  <si>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</si>
  <si>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</si>
  <si>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</si>
  <si>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</si>
  <si>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</si>
  <si>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</si>
  <si>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</si>
  <si>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</si>
  <si>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</si>
  <si>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</si>
  <si>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</si>
  <si>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</si>
  <si>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</si>
  <si>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</si>
  <si>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</si>
  <si>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</si>
  <si>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</si>
  <si>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</si>
  <si>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</si>
  <si>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</si>
  <si>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</si>
  <si>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</si>
  <si>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</si>
  <si>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</si>
  <si>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</si>
  <si>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</si>
  <si>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</si>
  <si>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</si>
  <si>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</si>
  <si>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</si>
  <si>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</si>
  <si>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</si>
  <si>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</si>
  <si>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</si>
  <si>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</si>
  <si>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</si>
  <si>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</si>
  <si>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</si>
  <si>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</si>
  <si>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</si>
  <si>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</si>
  <si>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</si>
  <si>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</si>
  <si>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</si>
  <si>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</si>
  <si>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</si>
  <si>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</si>
  <si>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</si>
  <si>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</si>
  <si>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</si>
  <si>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</si>
  <si>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</si>
  <si>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Dues &amp; subscrptions</t>
  </si>
  <si>
    <t>Miscellaneous</t>
  </si>
  <si>
    <t>Taxes &amp; licenses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</si>
  <si>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</si>
  <si>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</si>
  <si>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</si>
  <si>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</si>
  <si>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</si>
  <si>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</si>
  <si>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</si>
  <si>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</si>
  <si>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</si>
  <si>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</si>
  <si>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</si>
  <si>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</si>
  <si>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</si>
  <si>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</si>
  <si>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</si>
  <si>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</si>
  <si>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</si>
  <si>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</si>
  <si>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</si>
  <si>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</si>
  <si>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</si>
  <si>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</si>
  <si>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</si>
  <si>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</si>
  <si>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</si>
  <si>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</si>
  <si>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</si>
  <si>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</si>
  <si>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</si>
  <si>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</si>
  <si>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</si>
  <si>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</si>
  <si>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</si>
  <si>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</si>
  <si>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</si>
  <si>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</si>
  <si>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</si>
  <si>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</si>
  <si>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</si>
  <si>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</si>
  <si>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</si>
  <si>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</si>
  <si>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</si>
  <si>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</si>
  <si>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</si>
  <si>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</si>
  <si>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</si>
  <si>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</si>
  <si>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</si>
  <si>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</si>
  <si>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</si>
  <si>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</si>
  <si>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</si>
  <si>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</si>
  <si>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</si>
  <si>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</si>
  <si>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</si>
  <si>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</si>
  <si>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</si>
  <si>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</si>
  <si>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</si>
  <si>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</si>
  <si>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</si>
  <si>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</si>
  <si>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</si>
  <si>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</si>
  <si>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</si>
  <si>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</si>
  <si>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</si>
  <si>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</si>
  <si>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</si>
  <si>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</si>
  <si>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</si>
  <si>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</si>
  <si>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</si>
  <si>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</si>
  <si>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</si>
  <si>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</si>
  <si>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</si>
  <si>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</si>
  <si>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</si>
  <si>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</si>
  <si>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</si>
  <si>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</si>
  <si>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</si>
  <si>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</si>
  <si>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</si>
  <si>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</si>
  <si>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</si>
  <si>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</si>
  <si>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</si>
  <si>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</si>
  <si>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</si>
  <si>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</si>
  <si>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</si>
  <si>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</si>
  <si>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</si>
  <si>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</si>
  <si>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</si>
  <si>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</si>
  <si>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 xml:space="preserve">Contract revenue </t>
  </si>
  <si>
    <t xml:space="preserve">Honorariums </t>
  </si>
  <si>
    <r>
      <rPr>
        <rFont val="Roboto"/>
        <color rgb="FF000000"/>
        <sz val="10.0"/>
      </rPr>
      <t xml:space="preserve">Gross amount from sales of </t>
    </r>
    <r>
      <rPr>
        <rFont val="Roboto"/>
        <color rgb="FF000000"/>
        <sz val="10.0"/>
      </rPr>
      <t>assets other than inventory</t>
    </r>
  </si>
  <si>
    <t xml:space="preserve">Rebates </t>
  </si>
  <si>
    <t>Licenses</t>
  </si>
  <si>
    <t>Dues &amp; subscriptions</t>
  </si>
  <si>
    <r>
      <rPr>
        <rFont val="Roboto"/>
        <b/>
        <color rgb="FF000000"/>
        <sz val="10.0"/>
      </rPr>
      <t xml:space="preserve">Program Expenses </t>
    </r>
    <r>
      <rPr>
        <rFont val="Roboto"/>
        <b/>
        <i/>
        <color rgb="FF000000"/>
        <sz val="10.0"/>
      </rPr>
      <t xml:space="preserve">(Program Efficiency Ratio) </t>
    </r>
  </si>
  <si>
    <t>Honorarium</t>
  </si>
  <si>
    <r>
      <rPr>
        <rFont val="Roboto"/>
        <color rgb="FF000000"/>
        <sz val="10.0"/>
      </rPr>
      <t xml:space="preserve">Gross amount from sales of </t>
    </r>
    <r>
      <rPr>
        <rFont val="Roboto"/>
        <color rgb="FF000000"/>
        <sz val="10.0"/>
      </rPr>
      <t>assets other than inventory</t>
    </r>
  </si>
  <si>
    <t xml:space="preserve">Miscellaneous </t>
  </si>
  <si>
    <t xml:space="preserve">Foreign exchange loss </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</si>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</sst>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HEALTH CARE WITHOUT HARM</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HEALTH CARE WITHOUT HARM</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1101400.0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9613802.0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10715202</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247344.0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4350.0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251694</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24548.0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461.0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81</v>
      </c>
      <c r="D26" s="50">
        <v>0.0</v>
      </c>
      <c r="E26" s="50">
        <v>15444.0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15188.0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256</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256</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98</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10992161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HEALTH CARE WITHOUT HARM</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449864</v>
      </c>
      <c r="D3" s="99">
        <v>449864.0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1084849</v>
      </c>
      <c r="D5" s="99">
        <v>1084849.0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536625</v>
      </c>
      <c r="D7" s="99">
        <v>352318.0</v>
      </c>
      <c r="E7" s="99">
        <v>88080.0</v>
      </c>
      <c r="F7" s="99">
        <v>96227.0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110</v>
      </c>
      <c r="C9" s="98">
        <f t="shared" si="1"/>
        <v>3008908</v>
      </c>
      <c r="D9" s="99">
        <v>2650665.0</v>
      </c>
      <c r="E9" s="99">
        <v>24484.0</v>
      </c>
      <c r="F9" s="99">
        <v>333759.0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44788</v>
      </c>
      <c r="D10" s="99">
        <v>39854.0</v>
      </c>
      <c r="E10" s="99">
        <v>67.0</v>
      </c>
      <c r="F10" s="99">
        <v>4867.0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457926</v>
      </c>
      <c r="D11" s="99">
        <v>403083.0</v>
      </c>
      <c r="E11" s="99">
        <v>4444.0</v>
      </c>
      <c r="F11" s="99">
        <v>50399.0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124191</v>
      </c>
      <c r="D12" s="99">
        <v>105713.0</v>
      </c>
      <c r="E12" s="99">
        <v>3592.0</v>
      </c>
      <c r="F12" s="99">
        <v>14886.0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51669</v>
      </c>
      <c r="D16" s="99">
        <v>48484.0</v>
      </c>
      <c r="E16" s="99">
        <v>1675.0</v>
      </c>
      <c r="F16" s="99">
        <v>1510.0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1317876</v>
      </c>
      <c r="D20" s="99">
        <v>1236653.0</v>
      </c>
      <c r="E20" s="99">
        <v>42720.0</v>
      </c>
      <c r="F20" s="99">
        <v>38503.0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104070</v>
      </c>
      <c r="D22" s="99">
        <v>91956.0</v>
      </c>
      <c r="E22" s="99">
        <v>3891.0</v>
      </c>
      <c r="F22" s="99">
        <v>8223.0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136851</v>
      </c>
      <c r="D23" s="99">
        <v>121715.0</v>
      </c>
      <c r="E23" s="99">
        <v>8377.0</v>
      </c>
      <c r="F23" s="99">
        <v>6759.0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43614</v>
      </c>
      <c r="D25" s="99">
        <v>24831.0</v>
      </c>
      <c r="E25" s="99">
        <v>2971.0</v>
      </c>
      <c r="F25" s="99">
        <v>15812.0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42012</v>
      </c>
      <c r="D26" s="99">
        <v>35969.0</v>
      </c>
      <c r="E26" s="99">
        <v>155.0</v>
      </c>
      <c r="F26" s="99">
        <v>5888.0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8393</v>
      </c>
      <c r="D28" s="99">
        <v>7325.0</v>
      </c>
      <c r="E28" s="99">
        <v>68.0</v>
      </c>
      <c r="F28" s="99">
        <v>1000.0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6470</v>
      </c>
      <c r="D29" s="99">
        <v>6007.0</v>
      </c>
      <c r="E29" s="99">
        <v>0.0</v>
      </c>
      <c r="F29" s="99">
        <v>463.0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19435</v>
      </c>
      <c r="D31" s="99">
        <v>16242.0</v>
      </c>
      <c r="E31" s="99">
        <v>1943.0</v>
      </c>
      <c r="F31" s="99">
        <v>1250.0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14000</v>
      </c>
      <c r="D32" s="99">
        <v>11699.0</v>
      </c>
      <c r="E32" s="99">
        <v>1400.0</v>
      </c>
      <c r="F32" s="99">
        <v>901.0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135</v>
      </c>
      <c r="C34" s="98">
        <f t="shared" si="1"/>
        <v>20030</v>
      </c>
      <c r="D34" s="99">
        <v>15788.0</v>
      </c>
      <c r="E34" s="99">
        <v>1349.0</v>
      </c>
      <c r="F34" s="99">
        <v>2893.0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8169</v>
      </c>
      <c r="D35" s="99">
        <v>5059.0</v>
      </c>
      <c r="E35" s="99">
        <v>2989.0</v>
      </c>
      <c r="F35" s="99">
        <v>121.0</v>
      </c>
      <c r="G35" s="43"/>
      <c r="H35" s="43"/>
      <c r="I35" s="43"/>
      <c r="J35" s="43"/>
      <c r="K35" s="43"/>
      <c r="L35" s="43"/>
      <c r="M35" s="43"/>
      <c r="N35" s="43"/>
      <c r="O35" s="43"/>
      <c r="P35" s="43"/>
      <c r="Q35" s="43"/>
      <c r="R35" s="43"/>
      <c r="S35" s="43"/>
      <c r="T35" s="43"/>
      <c r="U35" s="43"/>
      <c r="V35" s="43"/>
      <c r="W35" s="43"/>
      <c r="X35" s="43"/>
      <c r="Y35" s="43"/>
      <c r="Z35" s="43"/>
    </row>
    <row r="36">
      <c r="A36" s="45" t="s">
        <v>50</v>
      </c>
      <c r="B36" s="102" t="s">
        <v>137</v>
      </c>
      <c r="C36" s="98">
        <f t="shared" si="1"/>
        <v>4026</v>
      </c>
      <c r="D36" s="99">
        <v>3331.0</v>
      </c>
      <c r="E36" s="99">
        <v>397.0</v>
      </c>
      <c r="F36" s="99">
        <v>298.0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7483766</v>
      </c>
      <c r="D40" s="103">
        <f t="shared" si="2"/>
        <v>6711405</v>
      </c>
      <c r="E40" s="103">
        <f t="shared" si="2"/>
        <v>188602</v>
      </c>
      <c r="F40" s="103">
        <f t="shared" si="2"/>
        <v>583759</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HEALTH CARE WITHOUT HARM</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533968.0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2914924.0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5454387.0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73944.0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219669.0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202157.0</v>
      </c>
      <c r="E12" s="108">
        <f>D11-D12</f>
        <v>17512</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6737114.0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15731849</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716678.0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63886.0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1000000.0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511459.0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2292023</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5080622.0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8359204.0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13439826</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15731849</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HEALTH CARE WITHOUT HARM</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2020'!C40</f>
        <v>7483766</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2020'!C31</f>
        <v>19435</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7464331</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622027.5833</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2020'!E2+'Balance Sheet 2020'!E3</f>
        <v>3448892</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5.544596562</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2020'!E30</f>
        <v>5080622</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2020'!C40</f>
        <v>7483766</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623647.1667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8.14662885</v>
      </c>
      <c r="E14" s="149" t="s">
        <v>188</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2020'!E13:E15)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2020'!C40</f>
        <v>7483766</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623647.1667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5.544596562</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2020'!E2:E7)</f>
        <v>9613802</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2020'!F44</f>
        <v>10992161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0.8746052755</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2020'!C7:C9)</f>
        <v>3545533</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2020'!C10:C12)</f>
        <v>626905</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4172438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2020'!C40</f>
        <v>7483766</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0.557531863</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2020'!C10:C11)</f>
        <v>502714</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2020'!C7:C9)</f>
        <v>3545533</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f>D36/D37</f>
        <v>0.1417879907</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217</v>
      </c>
      <c r="D41" s="75">
        <f>'Expenses 2020'!D40</f>
        <v>6711405</v>
      </c>
      <c r="E41" s="164">
        <f t="shared" ref="E41:E44" si="1">D41/$D$44</f>
        <v>0.896795143</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2020'!E40</f>
        <v>188602</v>
      </c>
      <c r="E42" s="164">
        <f t="shared" si="1"/>
        <v>0.02520148278</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2020'!F40</f>
        <v>583759</v>
      </c>
      <c r="E43" s="164">
        <f t="shared" si="1"/>
        <v>0.07800337424</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7483766</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2020'!F9</f>
        <v>10715202</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2020'!F40</f>
        <v>583759</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f>D47/D48</f>
        <v>18.35552343</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2020'!E2:E10)</f>
        <v>8977223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2020'!E19:E22)</f>
        <v>780564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11.50094419</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2020'!E25:E26)</f>
        <v>1000000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2020'!E18</f>
        <v>15731849</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0.06356531899</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HEALTH CARE WITHOUT HARM</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378256.0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1.0666392E7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11044648</v>
      </c>
      <c r="G9" s="58"/>
      <c r="H9" s="58"/>
      <c r="I9" s="58"/>
      <c r="J9" s="58"/>
      <c r="K9" s="58"/>
      <c r="L9" s="58"/>
      <c r="M9" s="58"/>
      <c r="N9" s="58"/>
      <c r="O9" s="58"/>
      <c r="P9" s="58"/>
      <c r="Q9" s="58"/>
      <c r="R9" s="58"/>
      <c r="S9" s="58"/>
      <c r="T9" s="58"/>
      <c r="U9" s="58"/>
      <c r="V9" s="58"/>
      <c r="W9" s="58"/>
      <c r="X9" s="58"/>
      <c r="Y9" s="58"/>
      <c r="Z9" s="58"/>
    </row>
    <row r="10">
      <c r="A10" s="44" t="s">
        <v>62</v>
      </c>
      <c r="B10" s="59" t="s">
        <v>63</v>
      </c>
      <c r="C10" s="60" t="s">
        <v>238</v>
      </c>
      <c r="D10" s="15"/>
      <c r="E10" s="15"/>
      <c r="F10" s="48">
        <v>244159.0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239</v>
      </c>
      <c r="D11" s="61"/>
      <c r="E11" s="61"/>
      <c r="F11" s="62">
        <v>1500.0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245659</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199.0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2.0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240</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241</v>
      </c>
      <c r="D39" s="74"/>
      <c r="E39" s="48">
        <v>21215.0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21215</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11311723</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HEALTH CARE WITHOUT HARM</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365266</v>
      </c>
      <c r="D3" s="99">
        <v>365266.0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1633234</v>
      </c>
      <c r="D5" s="99">
        <v>1633234.0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534573</v>
      </c>
      <c r="D7" s="99">
        <v>0.0</v>
      </c>
      <c r="E7" s="99">
        <v>534573.0</v>
      </c>
      <c r="F7" s="99">
        <v>0.0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3049807</v>
      </c>
      <c r="D9" s="99">
        <v>2217727.0</v>
      </c>
      <c r="E9" s="99">
        <v>451982.0</v>
      </c>
      <c r="F9" s="99">
        <v>380098.0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46185</v>
      </c>
      <c r="D10" s="99">
        <v>31912.0</v>
      </c>
      <c r="E10" s="99">
        <v>7361.0</v>
      </c>
      <c r="F10" s="99">
        <v>6912.0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546381</v>
      </c>
      <c r="D11" s="99">
        <v>380611.0</v>
      </c>
      <c r="E11" s="99">
        <v>130719.0</v>
      </c>
      <c r="F11" s="99">
        <v>35051.0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284858</v>
      </c>
      <c r="D12" s="99">
        <v>174171.0</v>
      </c>
      <c r="E12" s="99">
        <v>78779.0</v>
      </c>
      <c r="F12" s="99">
        <v>31908.0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75111</v>
      </c>
      <c r="D16" s="99">
        <v>0.0</v>
      </c>
      <c r="E16" s="99">
        <v>75111.0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1806344</v>
      </c>
      <c r="D20" s="99">
        <v>1664474.0</v>
      </c>
      <c r="E20" s="99">
        <v>108249.0</v>
      </c>
      <c r="F20" s="99">
        <v>33621.0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68181</v>
      </c>
      <c r="D22" s="99">
        <v>26805.0</v>
      </c>
      <c r="E22" s="99">
        <v>40382.0</v>
      </c>
      <c r="F22" s="99">
        <v>994.0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158275</v>
      </c>
      <c r="D23" s="99">
        <v>0.0</v>
      </c>
      <c r="E23" s="99">
        <v>158275.0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45544</v>
      </c>
      <c r="D25" s="99">
        <v>0.0</v>
      </c>
      <c r="E25" s="99">
        <v>44044.0</v>
      </c>
      <c r="F25" s="99">
        <v>1500.0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50461</v>
      </c>
      <c r="D26" s="99">
        <v>49848.0</v>
      </c>
      <c r="E26" s="99">
        <v>481.0</v>
      </c>
      <c r="F26" s="99">
        <v>132.0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37751</v>
      </c>
      <c r="D28" s="99">
        <v>35060.0</v>
      </c>
      <c r="E28" s="99">
        <v>1284.0</v>
      </c>
      <c r="F28" s="99">
        <v>1407.0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4344</v>
      </c>
      <c r="D29" s="99">
        <v>0.0</v>
      </c>
      <c r="E29" s="99">
        <v>4344.0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10123</v>
      </c>
      <c r="D31" s="99">
        <v>0.0</v>
      </c>
      <c r="E31" s="99">
        <v>10123.0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9037</v>
      </c>
      <c r="D32" s="99">
        <v>0.0</v>
      </c>
      <c r="E32" s="99">
        <v>8669.0</v>
      </c>
      <c r="F32" s="99">
        <v>368.0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242</v>
      </c>
      <c r="C34" s="98">
        <f t="shared" si="1"/>
        <v>74638</v>
      </c>
      <c r="D34" s="99">
        <v>0.0</v>
      </c>
      <c r="E34" s="99">
        <v>74396.0</v>
      </c>
      <c r="F34" s="99">
        <v>242.0</v>
      </c>
      <c r="G34" s="43"/>
      <c r="H34" s="43"/>
      <c r="I34" s="43"/>
      <c r="J34" s="43"/>
      <c r="K34" s="43"/>
      <c r="L34" s="43"/>
      <c r="M34" s="43"/>
      <c r="N34" s="43"/>
      <c r="O34" s="43"/>
      <c r="P34" s="43"/>
      <c r="Q34" s="43"/>
      <c r="R34" s="43"/>
      <c r="S34" s="43"/>
      <c r="T34" s="43"/>
      <c r="U34" s="43"/>
      <c r="V34" s="43"/>
      <c r="W34" s="43"/>
      <c r="X34" s="43"/>
      <c r="Y34" s="43"/>
      <c r="Z34" s="43"/>
    </row>
    <row r="35">
      <c r="A35" s="45" t="s">
        <v>48</v>
      </c>
      <c r="B35" s="102" t="s">
        <v>243</v>
      </c>
      <c r="C35" s="98">
        <f t="shared" si="1"/>
        <v>21687</v>
      </c>
      <c r="D35" s="99">
        <v>8161.0</v>
      </c>
      <c r="E35" s="99">
        <v>13506.0</v>
      </c>
      <c r="F35" s="99">
        <v>20.0</v>
      </c>
      <c r="G35" s="43"/>
      <c r="H35" s="43"/>
      <c r="I35" s="43"/>
      <c r="J35" s="43"/>
      <c r="K35" s="43"/>
      <c r="L35" s="43"/>
      <c r="M35" s="43"/>
      <c r="N35" s="43"/>
      <c r="O35" s="43"/>
      <c r="P35" s="43"/>
      <c r="Q35" s="43"/>
      <c r="R35" s="43"/>
      <c r="S35" s="43"/>
      <c r="T35" s="43"/>
      <c r="U35" s="43"/>
      <c r="V35" s="43"/>
      <c r="W35" s="43"/>
      <c r="X35" s="43"/>
      <c r="Y35" s="43"/>
      <c r="Z35" s="43"/>
    </row>
    <row r="36">
      <c r="A36" s="45" t="s">
        <v>50</v>
      </c>
      <c r="B36" s="102" t="s">
        <v>136</v>
      </c>
      <c r="C36" s="98">
        <f t="shared" si="1"/>
        <v>823</v>
      </c>
      <c r="D36" s="99">
        <v>0.0</v>
      </c>
      <c r="E36" s="99">
        <v>745.0</v>
      </c>
      <c r="F36" s="99">
        <v>78.0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8822623</v>
      </c>
      <c r="D40" s="103">
        <f t="shared" si="2"/>
        <v>6587269</v>
      </c>
      <c r="E40" s="103">
        <f t="shared" si="2"/>
        <v>1743023</v>
      </c>
      <c r="F40" s="103">
        <f t="shared" si="2"/>
        <v>492331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HEALTH CARE WITHOUT HARM</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1457451.0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3012191.0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6582454.0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31504.0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231657.0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212279.0</v>
      </c>
      <c r="E12" s="108">
        <f>D11-D12</f>
        <v>19378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7629982.0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18732960</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1046221.0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47475.0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1000000.0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710338.0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2804034</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6203286.0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9725640.0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15928926</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18732960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HEALTH CARE WITHOUT HARM</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2021'!C40</f>
        <v>8822623</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2021'!C31</f>
        <v>10123</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8812500</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734375</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2021'!E2+'Balance Sheet 2021'!E3</f>
        <v>4469642</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6.086321021</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2021'!E30</f>
        <v>6203286</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2021'!C40</f>
        <v>8822623</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735218.5833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8.437335699</v>
      </c>
      <c r="E14" s="149" t="s">
        <v>188</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2021'!C40</f>
        <v>8822623</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735218.5833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6.086321021</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2021'!E2:E7)</f>
        <v>10666392</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2021'!F44</f>
        <v>11311723</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0.9429502473</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2021'!C7:C9)</f>
        <v>3584380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2021'!C10:C12)</f>
        <v>877424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4461804</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2021'!C40</f>
        <v>8822623</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0.5057230712</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2021'!C10:C11)</f>
        <v>592566</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2021'!C7:C9)</f>
        <v>3584380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f>D36/D37</f>
        <v>0.1653189673</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244</v>
      </c>
      <c r="D41" s="75">
        <f>'Expenses 2021'!D40</f>
        <v>6587269</v>
      </c>
      <c r="E41" s="164">
        <f t="shared" ref="E41:E44" si="1">D41/$D$44</f>
        <v>0.7466338525</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2021'!E40</f>
        <v>1743023</v>
      </c>
      <c r="E42" s="164">
        <f t="shared" si="1"/>
        <v>0.1975629016</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2021'!F40</f>
        <v>492331</v>
      </c>
      <c r="E43" s="164">
        <f t="shared" si="1"/>
        <v>0.05580324581</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8822623</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2021'!F9</f>
        <v>11044648</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2021'!F40</f>
        <v>492331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f>D47/D48</f>
        <v>22.43337917</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2021'!E2:E10)</f>
        <v>11083600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2021'!E19:E22)</f>
        <v>1093696</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10.13407748</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2021'!E25:E26)</f>
        <v>1000000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2021'!E18</f>
        <v>18732960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0.05338184676</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HEALTH CARE WITHOUT HARM</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613818.0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1.0030116E7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10643934</v>
      </c>
      <c r="G9" s="58"/>
      <c r="H9" s="58"/>
      <c r="I9" s="58"/>
      <c r="J9" s="58"/>
      <c r="K9" s="58"/>
      <c r="L9" s="58"/>
      <c r="M9" s="58"/>
      <c r="N9" s="58"/>
      <c r="O9" s="58"/>
      <c r="P9" s="58"/>
      <c r="Q9" s="58"/>
      <c r="R9" s="58"/>
      <c r="S9" s="58"/>
      <c r="T9" s="58"/>
      <c r="U9" s="58"/>
      <c r="V9" s="58"/>
      <c r="W9" s="58"/>
      <c r="X9" s="58"/>
      <c r="Y9" s="58"/>
      <c r="Z9" s="58"/>
    </row>
    <row r="10">
      <c r="A10" s="44" t="s">
        <v>62</v>
      </c>
      <c r="B10" s="59" t="s">
        <v>63</v>
      </c>
      <c r="C10" s="60" t="s">
        <v>238</v>
      </c>
      <c r="D10" s="15"/>
      <c r="E10" s="15"/>
      <c r="F10" s="48">
        <v>218464.0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245</v>
      </c>
      <c r="D11" s="61"/>
      <c r="E11" s="61"/>
      <c r="F11" s="62">
        <v>500.0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218964</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222.0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246</v>
      </c>
      <c r="D26" s="50">
        <v>250.0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250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250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247</v>
      </c>
      <c r="D39" s="74"/>
      <c r="E39" s="48">
        <v>28617.0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28617</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10891987</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HEALTH CARE WITHOUT HARM</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577787</v>
      </c>
      <c r="D3" s="99">
        <v>577787.0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1449157</v>
      </c>
      <c r="D5" s="99">
        <v>1449157.0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590654</v>
      </c>
      <c r="D7" s="99">
        <v>200824.0</v>
      </c>
      <c r="E7" s="99">
        <v>194914.0</v>
      </c>
      <c r="F7" s="99">
        <v>194916.0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3171828</v>
      </c>
      <c r="D9" s="99">
        <v>1825271.0</v>
      </c>
      <c r="E9" s="99">
        <v>1103489.0</v>
      </c>
      <c r="F9" s="99">
        <v>243068.0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68087</v>
      </c>
      <c r="D10" s="99">
        <v>41159.0</v>
      </c>
      <c r="E10" s="99">
        <v>22439.0</v>
      </c>
      <c r="F10" s="99">
        <v>4489.0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495997</v>
      </c>
      <c r="D11" s="99">
        <v>282484.0</v>
      </c>
      <c r="E11" s="99">
        <v>184521.0</v>
      </c>
      <c r="F11" s="99">
        <v>28992.0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286615</v>
      </c>
      <c r="D12" s="99">
        <v>161414.0</v>
      </c>
      <c r="E12" s="99">
        <v>93107.0</v>
      </c>
      <c r="F12" s="99">
        <v>32094.0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145333</v>
      </c>
      <c r="D16" s="99">
        <v>0.0</v>
      </c>
      <c r="E16" s="99">
        <v>145333.0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1577102</v>
      </c>
      <c r="D20" s="99">
        <v>1292332.0</v>
      </c>
      <c r="E20" s="99">
        <v>189732.0</v>
      </c>
      <c r="F20" s="99">
        <v>95038.0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35947</v>
      </c>
      <c r="D22" s="99">
        <v>7044.0</v>
      </c>
      <c r="E22" s="99">
        <v>28688.0</v>
      </c>
      <c r="F22" s="99">
        <v>215.0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178859</v>
      </c>
      <c r="D23" s="99">
        <v>0.0</v>
      </c>
      <c r="E23" s="99">
        <v>178859.0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69668</v>
      </c>
      <c r="D25" s="99">
        <v>1954738.0</v>
      </c>
      <c r="E25" s="99">
        <v>-2276210.0</v>
      </c>
      <c r="F25" s="99">
        <v>391140.0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111794</v>
      </c>
      <c r="D26" s="99">
        <v>86570.0</v>
      </c>
      <c r="E26" s="99">
        <v>21599.0</v>
      </c>
      <c r="F26" s="99">
        <v>3625.0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38949</v>
      </c>
      <c r="D28" s="99">
        <v>6893.0</v>
      </c>
      <c r="E28" s="99">
        <v>29140.0</v>
      </c>
      <c r="F28" s="99">
        <v>2916.0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15939</v>
      </c>
      <c r="D31" s="99">
        <v>0.0</v>
      </c>
      <c r="E31" s="99">
        <v>15939.0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20818</v>
      </c>
      <c r="D32" s="99">
        <v>0.0</v>
      </c>
      <c r="E32" s="99">
        <v>20818.0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136</v>
      </c>
      <c r="C34" s="98">
        <f t="shared" si="1"/>
        <v>152098</v>
      </c>
      <c r="D34" s="99">
        <v>0.0</v>
      </c>
      <c r="E34" s="99">
        <v>152098.0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242</v>
      </c>
      <c r="C35" s="98">
        <f t="shared" si="1"/>
        <v>61745</v>
      </c>
      <c r="D35" s="99">
        <v>410.0</v>
      </c>
      <c r="E35" s="99">
        <v>61335.0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243</v>
      </c>
      <c r="C36" s="98">
        <f t="shared" si="1"/>
        <v>15268</v>
      </c>
      <c r="D36" s="99">
        <v>1738.0</v>
      </c>
      <c r="E36" s="99">
        <v>10817.0</v>
      </c>
      <c r="F36" s="99">
        <v>2713.0</v>
      </c>
      <c r="G36" s="43"/>
      <c r="H36" s="43"/>
      <c r="I36" s="43"/>
      <c r="J36" s="43"/>
      <c r="K36" s="43"/>
      <c r="L36" s="43"/>
      <c r="M36" s="43"/>
      <c r="N36" s="43"/>
      <c r="O36" s="43"/>
      <c r="P36" s="43"/>
      <c r="Q36" s="43"/>
      <c r="R36" s="43"/>
      <c r="S36" s="43"/>
      <c r="T36" s="43"/>
      <c r="U36" s="43"/>
      <c r="V36" s="43"/>
      <c r="W36" s="43"/>
      <c r="X36" s="43"/>
      <c r="Y36" s="43"/>
      <c r="Z36" s="43"/>
    </row>
    <row r="37">
      <c r="A37" s="45" t="s">
        <v>52</v>
      </c>
      <c r="B37" s="102" t="s">
        <v>248</v>
      </c>
      <c r="C37" s="98">
        <f t="shared" si="1"/>
        <v>12500</v>
      </c>
      <c r="D37" s="99">
        <v>12500.0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9076145</v>
      </c>
      <c r="D40" s="103">
        <f t="shared" si="2"/>
        <v>7900321</v>
      </c>
      <c r="E40" s="103">
        <f t="shared" si="2"/>
        <v>176618</v>
      </c>
      <c r="F40" s="103">
        <f t="shared" si="2"/>
        <v>999206</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HEALTH CARE WITHOUT HARM</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2781598.0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1814283.0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7421081.0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105420.0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147850.0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95050.0</v>
      </c>
      <c r="E12" s="108">
        <f>D11-D12</f>
        <v>52800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8717045.0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20892227</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1033866.0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316895.0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1000000.0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1147343.0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3498104</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6042082.0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1.1352041E7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17394123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20892227</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HEALTH CARE WITHOUT HARM</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2022'!C40</f>
        <v>9076145</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2022'!C31</f>
        <v>15939</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9060206</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755017.1667</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2022'!E2+'Balance Sheet 2022'!E3</f>
        <v>4595881</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6.087121198</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2022'!E30</f>
        <v>6042082</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2022'!C40</f>
        <v>9076145</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756345.4167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7.988521999</v>
      </c>
      <c r="E14" s="149" t="s">
        <v>188</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2022'!C40</f>
        <v>9076145</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756345.4167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6.087121198</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2022'!E2:E7)</f>
        <v>10030116</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2022'!F44</f>
        <v>10891987</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0.9208710954</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2022'!C7:C9)</f>
        <v>3762482</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2022'!C10:C12)</f>
        <v>850699</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4613181</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2022'!C40</f>
        <v>9076145</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0.5082753746</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2022'!C10:C11)</f>
        <v>564084</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2022'!C7:C9)</f>
        <v>3762482</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f>D36/D37</f>
        <v>0.149923375</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249</v>
      </c>
      <c r="D41" s="75">
        <f>'Expenses 2022'!D40</f>
        <v>7900321</v>
      </c>
      <c r="E41" s="164">
        <f t="shared" ref="E41:E44" si="1">D41/$D$44</f>
        <v>0.8704489626</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2022'!E40</f>
        <v>176618</v>
      </c>
      <c r="E42" s="164">
        <f t="shared" si="1"/>
        <v>0.01945958334</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2022'!F40</f>
        <v>999206</v>
      </c>
      <c r="E43" s="164">
        <f t="shared" si="1"/>
        <v>0.110091454</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9076145</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2022'!F9</f>
        <v>10643934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2022'!F40</f>
        <v>999206</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f>D47/D48</f>
        <v>10.652392</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2022'!E2:E10)</f>
        <v>12122382</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2022'!E19:E22)</f>
        <v>1350761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8.974483273</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2022'!E25:E26)</f>
        <v>1000000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2022'!E18</f>
        <v>20892227</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0.0478646915</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HEALTH CARE WITHOUT HARM</v>
      </c>
      <c r="B1" s="2" t="s">
        <v>250</v>
      </c>
      <c r="C1" s="138"/>
      <c r="D1" s="138"/>
      <c r="E1" s="138"/>
      <c r="F1" s="139"/>
      <c r="G1" s="139"/>
      <c r="H1" s="139"/>
      <c r="I1" s="43"/>
      <c r="J1" s="43"/>
      <c r="K1" s="43"/>
      <c r="L1" s="43"/>
      <c r="M1" s="43"/>
      <c r="N1" s="43"/>
      <c r="O1" s="43"/>
      <c r="P1" s="43"/>
      <c r="Q1" s="43"/>
      <c r="R1" s="43"/>
      <c r="S1" s="43"/>
      <c r="T1" s="43"/>
      <c r="U1" s="43"/>
      <c r="V1" s="43"/>
      <c r="W1" s="43"/>
      <c r="X1" s="43"/>
      <c r="Y1" s="43"/>
    </row>
    <row r="2">
      <c r="A2" s="140" t="s">
        <v>181</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182</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251</v>
      </c>
      <c r="E4" s="45" t="s">
        <v>252</v>
      </c>
      <c r="F4" s="45" t="s">
        <v>253</v>
      </c>
      <c r="G4" s="59" t="s">
        <v>254</v>
      </c>
      <c r="H4" s="59"/>
      <c r="I4" s="43"/>
      <c r="J4" s="43"/>
      <c r="K4" s="43"/>
      <c r="L4" s="43"/>
      <c r="M4" s="43"/>
      <c r="N4" s="43"/>
      <c r="O4" s="43"/>
      <c r="P4" s="43"/>
      <c r="Q4" s="43"/>
      <c r="R4" s="43"/>
      <c r="S4" s="43"/>
      <c r="T4" s="43"/>
      <c r="U4" s="43"/>
      <c r="V4" s="43"/>
      <c r="W4" s="43"/>
      <c r="X4" s="43"/>
      <c r="Y4" s="43"/>
    </row>
    <row r="5">
      <c r="A5" s="138"/>
      <c r="B5" s="49"/>
      <c r="C5" s="147" t="s">
        <v>181</v>
      </c>
      <c r="D5" s="176">
        <f>'Ratios 2020'!D8</f>
        <v>5.544596562</v>
      </c>
      <c r="E5" s="176">
        <f>'Ratios 2021'!D8</f>
        <v>6.086321021</v>
      </c>
      <c r="F5" s="176">
        <f>'Ratios 2022'!D8</f>
        <v>6.087121198</v>
      </c>
      <c r="G5" s="176">
        <f>average(D5:F5)</f>
        <v>5.906012927</v>
      </c>
      <c r="H5" s="149" t="s">
        <v>188</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189</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190</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251</v>
      </c>
      <c r="E9" s="45" t="s">
        <v>252</v>
      </c>
      <c r="F9" s="45" t="s">
        <v>253</v>
      </c>
      <c r="G9" s="59" t="s">
        <v>254</v>
      </c>
      <c r="H9" s="59"/>
      <c r="I9" s="43"/>
      <c r="J9" s="43"/>
      <c r="K9" s="43"/>
      <c r="L9" s="43"/>
      <c r="M9" s="43"/>
      <c r="N9" s="43"/>
      <c r="O9" s="43"/>
      <c r="P9" s="43"/>
      <c r="Q9" s="43"/>
      <c r="R9" s="43"/>
      <c r="S9" s="43"/>
      <c r="T9" s="43"/>
      <c r="U9" s="43"/>
      <c r="V9" s="43"/>
      <c r="W9" s="43"/>
      <c r="X9" s="43"/>
      <c r="Y9" s="43"/>
    </row>
    <row r="10">
      <c r="A10" s="138"/>
      <c r="B10" s="49"/>
      <c r="C10" s="147" t="s">
        <v>189</v>
      </c>
      <c r="D10" s="148">
        <f>'Ratios 2020'!D14</f>
        <v>8.14662885</v>
      </c>
      <c r="E10" s="148">
        <f>'Ratios 2021'!D14</f>
        <v>8.437335699</v>
      </c>
      <c r="F10" s="148">
        <f>'Ratios 2022'!D14</f>
        <v>7.988521999</v>
      </c>
      <c r="G10" s="176">
        <f>average(D10:F10)</f>
        <v>8.190828849</v>
      </c>
      <c r="H10" s="149" t="s">
        <v>188</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194</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195</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251</v>
      </c>
      <c r="E14" s="45" t="s">
        <v>252</v>
      </c>
      <c r="F14" s="45" t="s">
        <v>253</v>
      </c>
      <c r="G14" s="59" t="s">
        <v>254</v>
      </c>
      <c r="H14" s="59"/>
      <c r="I14" s="43"/>
      <c r="J14" s="43"/>
      <c r="K14" s="43"/>
      <c r="L14" s="43"/>
      <c r="M14" s="43"/>
      <c r="N14" s="43"/>
      <c r="O14" s="43"/>
      <c r="P14" s="43"/>
      <c r="Q14" s="43"/>
      <c r="R14" s="43"/>
      <c r="S14" s="43"/>
      <c r="T14" s="43"/>
      <c r="U14" s="43"/>
      <c r="V14" s="43"/>
      <c r="W14" s="43"/>
      <c r="X14" s="43"/>
      <c r="Y14" s="43"/>
    </row>
    <row r="15">
      <c r="A15" s="138"/>
      <c r="B15" s="49"/>
      <c r="C15" s="147" t="s">
        <v>197</v>
      </c>
      <c r="D15" s="179">
        <f>'Ratios 2020'!D20</f>
        <v>0</v>
      </c>
      <c r="E15" s="179">
        <f>'Ratios 2021'!D20</f>
        <v>0</v>
      </c>
      <c r="F15" s="179">
        <f>'Ratios 2022'!D20</f>
        <v>0</v>
      </c>
      <c r="G15" s="176">
        <f>average(D15:F15)</f>
        <v>0</v>
      </c>
      <c r="H15" s="149" t="s">
        <v>188</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199</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200</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251</v>
      </c>
      <c r="E19" s="45" t="s">
        <v>252</v>
      </c>
      <c r="F19" s="45" t="s">
        <v>253</v>
      </c>
      <c r="G19" s="59" t="s">
        <v>254</v>
      </c>
      <c r="H19" s="59"/>
      <c r="I19" s="43"/>
      <c r="J19" s="43"/>
      <c r="K19" s="43"/>
      <c r="L19" s="43"/>
      <c r="M19" s="43"/>
      <c r="N19" s="43"/>
      <c r="O19" s="43"/>
      <c r="P19" s="43"/>
      <c r="Q19" s="43"/>
      <c r="R19" s="43"/>
      <c r="S19" s="43"/>
      <c r="T19" s="43"/>
      <c r="U19" s="43"/>
      <c r="V19" s="43"/>
      <c r="W19" s="43"/>
      <c r="X19" s="43"/>
      <c r="Y19" s="43"/>
    </row>
    <row r="20">
      <c r="A20" s="138"/>
      <c r="B20" s="49"/>
      <c r="C20" s="147" t="s">
        <v>199</v>
      </c>
      <c r="D20" s="162">
        <f>'Ratios 2020'!D26</f>
        <v>0.8746052755</v>
      </c>
      <c r="E20" s="162">
        <f>'Ratios 2021'!D26</f>
        <v>0.9429502473</v>
      </c>
      <c r="F20" s="162">
        <f>'Ratios 2022'!D26</f>
        <v>0.9208710954</v>
      </c>
      <c r="G20" s="180">
        <f>average(D20:F20)</f>
        <v>0.9128088727</v>
      </c>
      <c r="H20" s="149" t="s">
        <v>203</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204</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205</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251</v>
      </c>
      <c r="E24" s="45" t="s">
        <v>252</v>
      </c>
      <c r="F24" s="45" t="s">
        <v>253</v>
      </c>
      <c r="G24" s="59" t="s">
        <v>254</v>
      </c>
      <c r="H24" s="59"/>
      <c r="I24" s="43"/>
      <c r="J24" s="43"/>
      <c r="K24" s="43"/>
      <c r="L24" s="43"/>
      <c r="M24" s="43"/>
      <c r="N24" s="43"/>
      <c r="O24" s="43"/>
      <c r="P24" s="43"/>
      <c r="Q24" s="43"/>
      <c r="R24" s="43"/>
      <c r="S24" s="43"/>
      <c r="T24" s="43"/>
      <c r="U24" s="43"/>
      <c r="V24" s="43"/>
      <c r="W24" s="43"/>
      <c r="X24" s="43"/>
      <c r="Y24" s="43"/>
    </row>
    <row r="25">
      <c r="A25" s="138"/>
      <c r="B25" s="49"/>
      <c r="C25" s="147" t="s">
        <v>209</v>
      </c>
      <c r="D25" s="162">
        <f>'Ratios 2020'!D33</f>
        <v>0.557531863</v>
      </c>
      <c r="E25" s="162">
        <f>'Ratios 2021'!D33</f>
        <v>0.5057230712</v>
      </c>
      <c r="F25" s="162">
        <f>'Ratios 2022'!D33</f>
        <v>0.5082753746</v>
      </c>
      <c r="G25" s="180">
        <f>average(D25:F25)</f>
        <v>0.5238434363</v>
      </c>
      <c r="H25" s="149" t="s">
        <v>210</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211</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212</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251</v>
      </c>
      <c r="E29" s="45" t="s">
        <v>252</v>
      </c>
      <c r="F29" s="45" t="s">
        <v>253</v>
      </c>
      <c r="G29" s="59" t="s">
        <v>254</v>
      </c>
      <c r="H29" s="59"/>
      <c r="I29" s="43"/>
      <c r="J29" s="43"/>
      <c r="K29" s="43"/>
      <c r="L29" s="43"/>
      <c r="M29" s="43"/>
      <c r="N29" s="43"/>
      <c r="O29" s="43"/>
      <c r="P29" s="43"/>
      <c r="Q29" s="43"/>
      <c r="R29" s="43"/>
      <c r="S29" s="43"/>
      <c r="T29" s="43"/>
      <c r="U29" s="43"/>
      <c r="V29" s="43"/>
      <c r="W29" s="43"/>
      <c r="X29" s="43"/>
      <c r="Y29" s="43"/>
    </row>
    <row r="30">
      <c r="A30" s="138"/>
      <c r="B30" s="49"/>
      <c r="C30" s="147" t="s">
        <v>211</v>
      </c>
      <c r="D30" s="162">
        <f>'Ratios 2020'!D38</f>
        <v>0.1417879907</v>
      </c>
      <c r="E30" s="162">
        <f>'Ratios 2021'!D38</f>
        <v>0.1653189673</v>
      </c>
      <c r="F30" s="162">
        <f>'Ratios 2022'!D38</f>
        <v>0.149923375</v>
      </c>
      <c r="G30" s="180">
        <f>average(D30:F30)</f>
        <v>0.1523434443</v>
      </c>
      <c r="H30" s="149" t="s">
        <v>214</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215</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216</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251</v>
      </c>
      <c r="E34" s="45" t="s">
        <v>252</v>
      </c>
      <c r="F34" s="45" t="s">
        <v>253</v>
      </c>
      <c r="G34" s="59" t="s">
        <v>254</v>
      </c>
      <c r="H34" s="59"/>
      <c r="I34" s="43"/>
      <c r="J34" s="43"/>
      <c r="K34" s="43"/>
      <c r="L34" s="43"/>
      <c r="M34" s="43"/>
      <c r="N34" s="43"/>
      <c r="O34" s="43"/>
      <c r="P34" s="43"/>
      <c r="Q34" s="43"/>
      <c r="R34" s="43"/>
      <c r="S34" s="43"/>
      <c r="T34" s="43"/>
      <c r="U34" s="43"/>
      <c r="V34" s="43"/>
      <c r="W34" s="43"/>
      <c r="X34" s="43"/>
      <c r="Y34" s="43"/>
    </row>
    <row r="35">
      <c r="A35" s="138"/>
      <c r="B35" s="49"/>
      <c r="C35" s="147" t="s">
        <v>255</v>
      </c>
      <c r="D35" s="162">
        <f>'Ratios 2020'!E41</f>
        <v>0.896795143</v>
      </c>
      <c r="E35" s="162">
        <f>'Ratios 2021'!E41</f>
        <v>0.7466338525</v>
      </c>
      <c r="F35" s="162">
        <f>'Ratios 2022'!E41</f>
        <v>0.8704489626</v>
      </c>
      <c r="G35" s="180">
        <f t="shared" ref="G35:G37" si="1">average(D35:F35)</f>
        <v>0.8379593194</v>
      </c>
      <c r="H35" s="180"/>
      <c r="I35" s="43"/>
      <c r="J35" s="43"/>
      <c r="K35" s="43"/>
      <c r="L35" s="43"/>
      <c r="M35" s="43"/>
      <c r="N35" s="43"/>
      <c r="O35" s="43"/>
      <c r="P35" s="43"/>
      <c r="Q35" s="43"/>
      <c r="R35" s="43"/>
      <c r="S35" s="43"/>
      <c r="T35" s="43"/>
      <c r="U35" s="43"/>
      <c r="V35" s="43"/>
      <c r="W35" s="43"/>
      <c r="X35" s="43"/>
      <c r="Y35" s="43"/>
    </row>
    <row r="36">
      <c r="A36" s="138"/>
      <c r="B36" s="52"/>
      <c r="C36" s="147" t="s">
        <v>218</v>
      </c>
      <c r="D36" s="162">
        <f>'Ratios 2020'!E42</f>
        <v>0.02520148278</v>
      </c>
      <c r="E36" s="162">
        <f>'Ratios 2021'!E42</f>
        <v>0.1975629016</v>
      </c>
      <c r="F36" s="162">
        <f>'Ratios 2022'!E42</f>
        <v>0.01945958334</v>
      </c>
      <c r="G36" s="180">
        <f t="shared" si="1"/>
        <v>0.08074132259</v>
      </c>
      <c r="H36" s="180"/>
      <c r="I36" s="43"/>
      <c r="J36" s="43"/>
      <c r="K36" s="43"/>
      <c r="L36" s="43"/>
      <c r="M36" s="43"/>
      <c r="N36" s="43"/>
      <c r="O36" s="43"/>
      <c r="P36" s="43"/>
      <c r="Q36" s="43"/>
      <c r="R36" s="43"/>
      <c r="S36" s="43"/>
      <c r="T36" s="43"/>
      <c r="U36" s="43"/>
      <c r="V36" s="43"/>
      <c r="W36" s="43"/>
      <c r="X36" s="43"/>
      <c r="Y36" s="43"/>
    </row>
    <row r="37">
      <c r="A37" s="138"/>
      <c r="B37" s="181"/>
      <c r="C37" s="147" t="s">
        <v>219</v>
      </c>
      <c r="D37" s="162">
        <f>'Ratios 2020'!E43</f>
        <v>0.07800337424</v>
      </c>
      <c r="E37" s="162">
        <f>'Ratios 2021'!E43</f>
        <v>0.05580324581</v>
      </c>
      <c r="F37" s="162">
        <f>'Ratios 2022'!E43</f>
        <v>0.110091454</v>
      </c>
      <c r="G37" s="180">
        <f t="shared" si="1"/>
        <v>0.08129935803</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220</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221</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251</v>
      </c>
      <c r="E41" s="45" t="s">
        <v>252</v>
      </c>
      <c r="F41" s="45" t="s">
        <v>253</v>
      </c>
      <c r="G41" s="59" t="s">
        <v>254</v>
      </c>
      <c r="H41" s="59"/>
      <c r="I41" s="43"/>
      <c r="J41" s="43"/>
      <c r="K41" s="43"/>
      <c r="L41" s="43"/>
      <c r="M41" s="43"/>
      <c r="N41" s="43"/>
      <c r="O41" s="43"/>
      <c r="P41" s="43"/>
      <c r="Q41" s="43"/>
      <c r="R41" s="43"/>
      <c r="S41" s="43"/>
      <c r="T41" s="43"/>
      <c r="U41" s="43"/>
      <c r="V41" s="43"/>
      <c r="W41" s="43"/>
      <c r="X41" s="43"/>
      <c r="Y41" s="43"/>
    </row>
    <row r="42">
      <c r="A42" s="138"/>
      <c r="B42" s="49"/>
      <c r="C42" s="147" t="s">
        <v>224</v>
      </c>
      <c r="D42" s="165">
        <f>'Ratios 2020'!D49</f>
        <v>18.35552343</v>
      </c>
      <c r="E42" s="165">
        <f>'Ratios 2021'!D49</f>
        <v>22.43337917</v>
      </c>
      <c r="F42" s="165">
        <f>'Ratios 2022'!D49</f>
        <v>10.652392</v>
      </c>
      <c r="G42" s="182">
        <f>average(D42:F42)</f>
        <v>17.1470982</v>
      </c>
      <c r="H42" s="149" t="s">
        <v>225</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226</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227</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251</v>
      </c>
      <c r="E46" s="45" t="s">
        <v>252</v>
      </c>
      <c r="F46" s="45" t="s">
        <v>253</v>
      </c>
      <c r="G46" s="59" t="s">
        <v>254</v>
      </c>
      <c r="H46" s="59"/>
      <c r="I46" s="43"/>
      <c r="J46" s="43"/>
      <c r="K46" s="43"/>
      <c r="L46" s="43"/>
      <c r="M46" s="43"/>
      <c r="N46" s="43"/>
      <c r="O46" s="43"/>
      <c r="P46" s="43"/>
      <c r="Q46" s="43"/>
      <c r="R46" s="43"/>
      <c r="S46" s="43"/>
      <c r="T46" s="43"/>
      <c r="U46" s="43"/>
      <c r="V46" s="43"/>
      <c r="W46" s="43"/>
      <c r="X46" s="43"/>
      <c r="Y46" s="43"/>
    </row>
    <row r="47">
      <c r="A47" s="138"/>
      <c r="B47" s="49"/>
      <c r="C47" s="147" t="s">
        <v>230</v>
      </c>
      <c r="D47" s="148">
        <f>'Ratios 2020'!D54</f>
        <v>11.50094419</v>
      </c>
      <c r="E47" s="148">
        <f>'Ratios 2021'!D54</f>
        <v>10.13407748</v>
      </c>
      <c r="F47" s="148">
        <f>'Ratios 2022'!D54</f>
        <v>8.974483273</v>
      </c>
      <c r="G47" s="176">
        <f>average(D47:F47)</f>
        <v>10.20316831</v>
      </c>
      <c r="H47" s="149" t="s">
        <v>231</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232</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233</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251</v>
      </c>
      <c r="E51" s="45" t="s">
        <v>252</v>
      </c>
      <c r="F51" s="45" t="s">
        <v>253</v>
      </c>
      <c r="G51" s="59" t="s">
        <v>254</v>
      </c>
      <c r="H51" s="59"/>
      <c r="I51" s="43"/>
      <c r="J51" s="43"/>
      <c r="K51" s="43"/>
      <c r="L51" s="43"/>
      <c r="M51" s="43"/>
      <c r="N51" s="43"/>
      <c r="O51" s="43"/>
      <c r="P51" s="43"/>
      <c r="Q51" s="43"/>
      <c r="R51" s="43"/>
      <c r="S51" s="43"/>
      <c r="T51" s="43"/>
      <c r="U51" s="43"/>
      <c r="V51" s="43"/>
      <c r="W51" s="43"/>
      <c r="X51" s="43"/>
      <c r="Y51" s="43"/>
    </row>
    <row r="52">
      <c r="A52" s="138"/>
      <c r="B52" s="49"/>
      <c r="C52" s="147" t="s">
        <v>236</v>
      </c>
      <c r="D52" s="183">
        <f>'Ratios 2020'!D59</f>
        <v>0.06356531899</v>
      </c>
      <c r="E52" s="183">
        <f>'Ratios 2021'!D59</f>
        <v>0.05338184676</v>
      </c>
      <c r="F52" s="183">
        <f>'Ratios 2022'!D59</f>
        <v>0.0478646915</v>
      </c>
      <c r="G52" s="184">
        <f>average(D52:F52)</f>
        <v>0.05493728575</v>
      </c>
      <c r="H52" s="149" t="s">
        <v>237</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