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<sst xmlns="http://schemas.openxmlformats.org/spreadsheetml/2006/main" count="870" uniqueCount="250">
  <si>
    <t>AMERICAN JEWISH WORLD SERVICE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</si>
  <si>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</si>
  <si>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</si>
  <si>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</si>
  <si>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</si>
  <si>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</si>
  <si>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</si>
  <si>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</si>
  <si>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</si>
  <si>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</si>
  <si>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</si>
  <si>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</si>
  <si>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</si>
  <si>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</si>
  <si>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</si>
  <si>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</si>
  <si>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</si>
  <si>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</si>
  <si>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</si>
  <si>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</si>
  <si>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</si>
  <si>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</si>
  <si>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</si>
  <si>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</si>
  <si>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</si>
  <si>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</si>
  <si>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</si>
  <si>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</si>
  <si>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</si>
  <si>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</si>
  <si>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</si>
  <si>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</si>
  <si>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</si>
  <si>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</si>
  <si>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</si>
  <si>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</si>
  <si>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</si>
  <si>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</si>
  <si>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</si>
  <si>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</si>
  <si>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</si>
  <si>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</si>
  <si>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</si>
  <si>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</si>
  <si>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</si>
  <si>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</si>
  <si>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</si>
  <si>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</si>
  <si>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</si>
  <si>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</si>
  <si>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</si>
  <si>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</si>
  <si>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</si>
  <si>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</si>
  <si>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</si>
  <si>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</si>
  <si>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</si>
  <si>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</si>
  <si>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</si>
  <si>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</si>
  <si>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</si>
  <si>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</si>
  <si>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</si>
  <si>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</si>
  <si>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</si>
  <si>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</si>
  <si>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</si>
  <si>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</si>
  <si>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</si>
  <si>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</si>
  <si>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</si>
  <si>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</si>
  <si>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</si>
  <si>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</si>
  <si>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</si>
  <si>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</si>
  <si>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</si>
  <si>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</si>
  <si>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</si>
  <si>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</si>
  <si>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</si>
  <si>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</si>
  <si>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</si>
  <si>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</si>
  <si>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</si>
  <si>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</si>
  <si>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</si>
  <si>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</si>
  <si>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</si>
  <si>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</si>
  <si>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</si>
  <si>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</si>
  <si>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</si>
  <si>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</si>
  <si>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</si>
  <si>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</si>
  <si>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Miscellaneous income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</si>
  <si>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</si>
  <si>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</si>
  <si>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</si>
  <si>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</si>
  <si>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</si>
  <si>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</si>
  <si>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</si>
  <si>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</si>
  <si>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</si>
  <si>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</si>
  <si>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</si>
  <si>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</si>
  <si>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</si>
  <si>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</si>
  <si>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</si>
  <si>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</si>
  <si>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</si>
  <si>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</si>
  <si>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</si>
  <si>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</si>
  <si>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</si>
  <si>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</si>
  <si>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</si>
  <si>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</si>
  <si>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</si>
  <si>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</si>
  <si>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</si>
  <si>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</si>
  <si>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</si>
  <si>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</si>
  <si>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</si>
  <si>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</si>
  <si>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</si>
  <si>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</si>
  <si>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</si>
  <si>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</si>
  <si>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</si>
  <si>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Paryoll processing </t>
  </si>
  <si>
    <t>Credit card fees</t>
  </si>
  <si>
    <t>Bad debt expense</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</si>
  <si>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</si>
  <si>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</si>
  <si>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</si>
  <si>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</si>
  <si>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</si>
  <si>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</si>
  <si>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</si>
  <si>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</si>
  <si>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</si>
  <si>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</si>
  <si>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</si>
  <si>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</si>
  <si>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</si>
  <si>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</si>
  <si>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</si>
  <si>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</si>
  <si>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</si>
  <si>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</si>
  <si>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</si>
  <si>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</si>
  <si>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</si>
  <si>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</si>
  <si>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</si>
  <si>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</si>
  <si>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</si>
  <si>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</si>
  <si>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</si>
  <si>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</si>
  <si>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</si>
  <si>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</si>
  <si>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</si>
  <si>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</si>
  <si>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</si>
  <si>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</si>
  <si>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</si>
  <si>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</si>
  <si>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</si>
  <si>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</si>
  <si>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</si>
  <si>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</si>
  <si>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</si>
  <si>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</si>
  <si>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</si>
  <si>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</si>
  <si>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</si>
  <si>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</si>
  <si>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</si>
  <si>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</si>
  <si>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</si>
  <si>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</si>
  <si>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</si>
  <si>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</si>
  <si>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</si>
  <si>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</si>
  <si>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</si>
  <si>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</si>
  <si>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</si>
  <si>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</si>
  <si>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</si>
  <si>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</si>
  <si>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</si>
  <si>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</si>
  <si>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</si>
  <si>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</si>
  <si>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</si>
  <si>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</si>
  <si>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</si>
  <si>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</si>
  <si>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</si>
  <si>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</si>
  <si>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</si>
  <si>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</si>
  <si>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</si>
  <si>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</si>
  <si>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</si>
  <si>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</si>
  <si>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</si>
  <si>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</si>
  <si>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</si>
  <si>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</si>
  <si>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</si>
  <si>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</si>
  <si>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</si>
  <si>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</si>
  <si>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</si>
  <si>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</si>
  <si>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</si>
  <si>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</si>
  <si>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</si>
  <si>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</si>
  <si>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</si>
  <si>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</si>
  <si>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</si>
  <si>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</si>
  <si>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</si>
  <si>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</si>
  <si>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</si>
  <si>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</si>
  <si>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</si>
  <si>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</si>
  <si>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</si>
  <si>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Mail processing fees</t>
  </si>
  <si>
    <t xml:space="preserve">Membership dues </t>
  </si>
  <si>
    <r>
      <rPr>
        <rFont val="Roboto"/>
        <b/>
        <color rgb="FF000000"/>
        <sz val="10.0"/>
      </rPr>
      <t xml:space="preserve">Program Expenses </t>
    </r>
    <r>
      <rPr>
        <rFont val="Roboto"/>
        <b/>
        <i/>
        <color rgb="FF000000"/>
        <sz val="10.0"/>
      </rPr>
      <t xml:space="preserve">(Program Efficiency Ratio) </t>
    </r>
  </si>
  <si>
    <t xml:space="preserve">Study tour trip fees </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</si>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</sst>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AMERICAN JEWISH WORLD SERVICE</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AMERICAN JEWISH WORLD SERVICE</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411771.0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6.2467743E7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1636698.0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62879514</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473261.0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112706.0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112706</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112706</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7.065385E7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6.8790419E7</v>
      </c>
      <c r="E27" s="50">
        <v>8659.0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1863431</v>
      </c>
      <c r="E28" s="75">
        <f t="shared" si="2"/>
        <v>-8659</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1854772</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13363.0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97</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13363</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65333616</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AMERICAN JEWISH WORLD SERVICE</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1469081</v>
      </c>
      <c r="D3" s="99">
        <v>1469081.0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10000</v>
      </c>
      <c r="D4" s="99">
        <v>10000.0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21390433</v>
      </c>
      <c r="D5" s="99">
        <v>2.1390433E7</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1785653</v>
      </c>
      <c r="D7" s="99">
        <v>1178444.0</v>
      </c>
      <c r="E7" s="99">
        <v>229925.0</v>
      </c>
      <c r="F7" s="99">
        <v>377284.0</v>
      </c>
      <c r="G7" s="43"/>
      <c r="H7" s="43"/>
      <c r="I7" s="43"/>
      <c r="J7" s="43"/>
      <c r="K7" s="43"/>
      <c r="L7" s="43"/>
      <c r="M7" s="43"/>
      <c r="N7" s="43"/>
      <c r="O7" s="43"/>
      <c r="P7" s="43"/>
      <c r="Q7" s="43"/>
      <c r="R7" s="43"/>
      <c r="S7" s="43"/>
      <c r="T7" s="43"/>
      <c r="U7" s="43"/>
      <c r="V7" s="43"/>
      <c r="W7" s="43"/>
      <c r="X7" s="43"/>
      <c r="Y7" s="43"/>
      <c r="Z7" s="43"/>
    </row>
    <row r="8">
      <c r="A8" s="80">
        <v>6.0</v>
      </c>
      <c r="B8" s="96" t="s">
        <v>108</v>
      </c>
      <c r="C8" s="98">
        <f t="shared" si="1"/>
        <v>120000</v>
      </c>
      <c r="D8" s="99">
        <v>90000.0</v>
      </c>
      <c r="E8" s="99">
        <v>0.0</v>
      </c>
      <c r="F8" s="99">
        <v>30000.0</v>
      </c>
      <c r="G8" s="43"/>
      <c r="H8" s="43"/>
      <c r="I8" s="100"/>
      <c r="J8" s="43"/>
      <c r="K8" s="43"/>
      <c r="L8" s="43"/>
      <c r="M8" s="43"/>
      <c r="N8" s="43"/>
      <c r="O8" s="43"/>
      <c r="P8" s="43"/>
      <c r="Q8" s="43"/>
      <c r="R8" s="43"/>
      <c r="S8" s="43"/>
      <c r="T8" s="43"/>
      <c r="U8" s="43"/>
      <c r="V8" s="43"/>
      <c r="W8" s="43"/>
      <c r="X8" s="43"/>
      <c r="Y8" s="43"/>
      <c r="Z8" s="43"/>
    </row>
    <row r="9">
      <c r="A9" s="101">
        <v>7.0</v>
      </c>
      <c r="B9" s="46" t="s">
        <v>109</v>
      </c>
      <c r="C9" s="98">
        <f t="shared" si="1"/>
        <v>10106588</v>
      </c>
      <c r="D9" s="99">
        <v>6498362.0</v>
      </c>
      <c r="E9" s="99">
        <v>1103258.0</v>
      </c>
      <c r="F9" s="99">
        <v>2504968.0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359928</v>
      </c>
      <c r="D10" s="99">
        <v>222825.0</v>
      </c>
      <c r="E10" s="99">
        <v>39686.0</v>
      </c>
      <c r="F10" s="99">
        <v>97417.0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1602754</v>
      </c>
      <c r="D11" s="99">
        <v>977083.0</v>
      </c>
      <c r="E11" s="99">
        <v>249273.0</v>
      </c>
      <c r="F11" s="99">
        <v>376398.0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848637</v>
      </c>
      <c r="D12" s="99">
        <v>520590.0</v>
      </c>
      <c r="E12" s="99">
        <v>98426.0</v>
      </c>
      <c r="F12" s="99">
        <v>229621.0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39738</v>
      </c>
      <c r="D15" s="99">
        <v>8501.0</v>
      </c>
      <c r="E15" s="99">
        <v>27706.0</v>
      </c>
      <c r="F15" s="99">
        <v>3531.0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120750</v>
      </c>
      <c r="D16" s="99">
        <v>0.0</v>
      </c>
      <c r="E16" s="99">
        <v>120750.0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725399</v>
      </c>
      <c r="D18" s="99">
        <v>0.0</v>
      </c>
      <c r="E18" s="99">
        <v>0.0</v>
      </c>
      <c r="F18" s="99">
        <v>725399.0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172108</v>
      </c>
      <c r="D19" s="99">
        <v>0.0</v>
      </c>
      <c r="E19" s="99">
        <v>172108.0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2807326</v>
      </c>
      <c r="D20" s="99">
        <v>2128210.0</v>
      </c>
      <c r="E20" s="99">
        <v>350935.0</v>
      </c>
      <c r="F20" s="99">
        <v>328181.0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343358</v>
      </c>
      <c r="D21" s="99">
        <v>101860.0</v>
      </c>
      <c r="E21" s="99">
        <v>5388.0</v>
      </c>
      <c r="F21" s="99">
        <v>236110.0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884662</v>
      </c>
      <c r="D22" s="99">
        <v>157523.0</v>
      </c>
      <c r="E22" s="99">
        <v>42331.0</v>
      </c>
      <c r="F22" s="99">
        <v>684808.0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799475</v>
      </c>
      <c r="D23" s="99">
        <v>498771.0</v>
      </c>
      <c r="E23" s="99">
        <v>77339.0</v>
      </c>
      <c r="F23" s="99">
        <v>223365.0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1618311</v>
      </c>
      <c r="D25" s="99">
        <v>1043273.0</v>
      </c>
      <c r="E25" s="99">
        <v>193348.0</v>
      </c>
      <c r="F25" s="99">
        <v>381690.0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21435</v>
      </c>
      <c r="D26" s="99">
        <v>16964.0</v>
      </c>
      <c r="E26" s="99">
        <v>4064.0</v>
      </c>
      <c r="F26" s="99">
        <v>407.0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25584</v>
      </c>
      <c r="D28" s="99">
        <v>18955.0</v>
      </c>
      <c r="E28" s="99">
        <v>4312.0</v>
      </c>
      <c r="F28" s="99">
        <v>2317.0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283119</v>
      </c>
      <c r="D31" s="99">
        <v>181201.0</v>
      </c>
      <c r="E31" s="99">
        <v>32497.0</v>
      </c>
      <c r="F31" s="99">
        <v>69421.0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116428</v>
      </c>
      <c r="D32" s="99">
        <v>76494.0</v>
      </c>
      <c r="E32" s="99">
        <v>12722.0</v>
      </c>
      <c r="F32" s="99">
        <v>27212.0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148035</v>
      </c>
      <c r="D34" s="99">
        <v>140455.0</v>
      </c>
      <c r="E34" s="99">
        <v>3228.0</v>
      </c>
      <c r="F34" s="99">
        <v>4352.0</v>
      </c>
      <c r="G34" s="43"/>
      <c r="H34" s="43"/>
      <c r="I34" s="43"/>
      <c r="J34" s="43"/>
      <c r="K34" s="43"/>
      <c r="L34" s="43"/>
      <c r="M34" s="43"/>
      <c r="N34" s="43"/>
      <c r="O34" s="43"/>
      <c r="P34" s="43"/>
      <c r="Q34" s="43"/>
      <c r="R34" s="43"/>
      <c r="S34" s="43"/>
      <c r="T34" s="43"/>
      <c r="U34" s="43"/>
      <c r="V34" s="43"/>
      <c r="W34" s="43"/>
      <c r="X34" s="43"/>
      <c r="Y34" s="43"/>
      <c r="Z34" s="43"/>
    </row>
    <row r="35">
      <c r="A35" s="45" t="s">
        <v>48</v>
      </c>
      <c r="B35" s="102" t="s">
        <v>49</v>
      </c>
      <c r="C35" s="98">
        <f t="shared" si="1"/>
        <v>84002</v>
      </c>
      <c r="D35" s="99">
        <v>53476.0</v>
      </c>
      <c r="E35" s="99">
        <v>9201.0</v>
      </c>
      <c r="F35" s="99">
        <v>21325.0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64951</v>
      </c>
      <c r="D36" s="99">
        <v>0.0</v>
      </c>
      <c r="E36" s="99">
        <v>64951.0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64880</v>
      </c>
      <c r="D37" s="99">
        <v>0.0</v>
      </c>
      <c r="E37" s="99">
        <v>64880.0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273630</v>
      </c>
      <c r="D38" s="99">
        <v>61938.0</v>
      </c>
      <c r="E38" s="99">
        <v>49472.0</v>
      </c>
      <c r="F38" s="99">
        <v>162220.0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46286265</v>
      </c>
      <c r="D40" s="103">
        <f t="shared" si="2"/>
        <v>36844439</v>
      </c>
      <c r="E40" s="103">
        <f t="shared" si="2"/>
        <v>2955800</v>
      </c>
      <c r="F40" s="103">
        <f t="shared" si="2"/>
        <v>6486026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AMERICAN JEWISH WORLD SERVICE</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1.3675213E7</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1720514.0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2.7656553E7</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731221.0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4768211.0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3531703.0</v>
      </c>
      <c r="E12" s="108">
        <f>D11-D12</f>
        <v>1236508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3.3395341E7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148720.0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78564070</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815514.0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4407808.0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6950.0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3554608.0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8784880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3.9807067E7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2.9972123E7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69779190</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78564070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AMERICAN JEWISH WORLD SERVICE</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2020'!C40</f>
        <v>46286265</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2020'!C31</f>
        <v>283119</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46003146</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3833595.5</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2020'!E2+'Balance Sheet 2020'!E3</f>
        <v>15395727</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4.016001949</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2020'!E30</f>
        <v>39807067</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2020'!C40</f>
        <v>46286265</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3857188.75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10.32022791</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2020'!E13:E15)</f>
        <v>33395341</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2020'!C40</f>
        <v>46286265</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3857188.75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8.657948357</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12.67395031</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2020'!E2:E7)</f>
        <v>62467743</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2020'!F44</f>
        <v>65333616</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0.9561347867</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2020'!C7:C9)</f>
        <v>12012241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2020'!C10:C12)</f>
        <v>2811319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14823560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2020'!C40</f>
        <v>46286265</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0.3202582883</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2020'!C10:C11)</f>
        <v>1962682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2020'!C7:C9)</f>
        <v>12012241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0.1633901618</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2020'!D40</f>
        <v>36844439</v>
      </c>
      <c r="E41" s="164">
        <f t="shared" ref="E41:E44" si="1">D41/$D$44</f>
        <v>0.7960123592</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2020'!E40</f>
        <v>2955800</v>
      </c>
      <c r="E42" s="164">
        <f t="shared" si="1"/>
        <v>0.06385911674</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2020'!F40</f>
        <v>6486026</v>
      </c>
      <c r="E43" s="164">
        <f t="shared" si="1"/>
        <v>0.1401285241</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46286265</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2020'!F9</f>
        <v>62879514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2020'!F40</f>
        <v>6486026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9.694613312</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2020'!E2:E10)</f>
        <v>43783501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2020'!E19:E22)</f>
        <v>5230272</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8.371170945</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2020'!E26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2020'!E18</f>
        <v>78564070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AMERICAN JEWISH WORLD SERVICE</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2985050.0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4.2524225E7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1754718.0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45509275</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506962.0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88939.0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88939</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88939</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237</v>
      </c>
      <c r="D26" s="50">
        <v>1.6200903E7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1.6312168E7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-111265</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-111265</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3261.0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3261</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45997172</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AMERICAN JEWISH WORLD SERVICE</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1549944</v>
      </c>
      <c r="D3" s="99">
        <v>1549944.0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39542</v>
      </c>
      <c r="D4" s="99">
        <v>39542.0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20202684</v>
      </c>
      <c r="D5" s="99">
        <v>2.0202684E7</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2860101</v>
      </c>
      <c r="D7" s="99">
        <v>1813838.0</v>
      </c>
      <c r="E7" s="99">
        <v>250875.0</v>
      </c>
      <c r="F7" s="99">
        <v>795388.0</v>
      </c>
      <c r="G7" s="43"/>
      <c r="H7" s="43"/>
      <c r="I7" s="43"/>
      <c r="J7" s="43"/>
      <c r="K7" s="43"/>
      <c r="L7" s="43"/>
      <c r="M7" s="43"/>
      <c r="N7" s="43"/>
      <c r="O7" s="43"/>
      <c r="P7" s="43"/>
      <c r="Q7" s="43"/>
      <c r="R7" s="43"/>
      <c r="S7" s="43"/>
      <c r="T7" s="43"/>
      <c r="U7" s="43"/>
      <c r="V7" s="43"/>
      <c r="W7" s="43"/>
      <c r="X7" s="43"/>
      <c r="Y7" s="43"/>
      <c r="Z7" s="43"/>
    </row>
    <row r="8">
      <c r="A8" s="80">
        <v>6.0</v>
      </c>
      <c r="B8" s="96" t="s">
        <v>108</v>
      </c>
      <c r="C8" s="98">
        <f t="shared" si="1"/>
        <v>120000</v>
      </c>
      <c r="D8" s="99">
        <v>90000.0</v>
      </c>
      <c r="E8" s="99">
        <v>0.0</v>
      </c>
      <c r="F8" s="99">
        <v>30000.0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9418362</v>
      </c>
      <c r="D9" s="99">
        <v>5957341.0</v>
      </c>
      <c r="E9" s="99">
        <v>1285095.0</v>
      </c>
      <c r="F9" s="99">
        <v>2175926.0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328108</v>
      </c>
      <c r="D10" s="99">
        <v>204292.0</v>
      </c>
      <c r="E10" s="99">
        <v>40594.0</v>
      </c>
      <c r="F10" s="99">
        <v>83222.0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1478418</v>
      </c>
      <c r="D11" s="99">
        <v>856207.0</v>
      </c>
      <c r="E11" s="99">
        <v>289166.0</v>
      </c>
      <c r="F11" s="99">
        <v>333045.0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838814</v>
      </c>
      <c r="D12" s="99">
        <v>514039.0</v>
      </c>
      <c r="E12" s="99">
        <v>111209.0</v>
      </c>
      <c r="F12" s="99">
        <v>213566.0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1006142</v>
      </c>
      <c r="D15" s="99">
        <v>650223.0</v>
      </c>
      <c r="E15" s="99">
        <v>139343.0</v>
      </c>
      <c r="F15" s="99">
        <v>216576.0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121150</v>
      </c>
      <c r="D16" s="99">
        <v>0.0</v>
      </c>
      <c r="E16" s="99">
        <v>121150.0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817065</v>
      </c>
      <c r="D18" s="99">
        <v>0.0</v>
      </c>
      <c r="E18" s="99">
        <v>0.0</v>
      </c>
      <c r="F18" s="99">
        <v>817065.0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205166</v>
      </c>
      <c r="D19" s="99">
        <v>0.0</v>
      </c>
      <c r="E19" s="99">
        <v>205166.0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3232312</v>
      </c>
      <c r="D20" s="99">
        <v>2685296.0</v>
      </c>
      <c r="E20" s="99">
        <v>177675.0</v>
      </c>
      <c r="F20" s="99">
        <v>369341.0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328865</v>
      </c>
      <c r="D21" s="99">
        <v>102187.0</v>
      </c>
      <c r="E21" s="99">
        <v>785.0</v>
      </c>
      <c r="F21" s="99">
        <v>225893.0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877236</v>
      </c>
      <c r="D22" s="99">
        <v>143869.0</v>
      </c>
      <c r="E22" s="99">
        <v>36493.0</v>
      </c>
      <c r="F22" s="99">
        <v>696874.0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758192</v>
      </c>
      <c r="D23" s="99">
        <v>473054.0</v>
      </c>
      <c r="E23" s="99">
        <v>73508.0</v>
      </c>
      <c r="F23" s="99">
        <v>211630.0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1569766</v>
      </c>
      <c r="D25" s="99">
        <v>1012876.0</v>
      </c>
      <c r="E25" s="99">
        <v>194139.0</v>
      </c>
      <c r="F25" s="99">
        <v>362751.0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76630</v>
      </c>
      <c r="D26" s="99">
        <v>68366.0</v>
      </c>
      <c r="E26" s="99">
        <v>5062.0</v>
      </c>
      <c r="F26" s="99">
        <v>3202.0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71363</v>
      </c>
      <c r="D28" s="99">
        <v>59920.0</v>
      </c>
      <c r="E28" s="99">
        <v>5139.0</v>
      </c>
      <c r="F28" s="99">
        <v>6304.0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260521</v>
      </c>
      <c r="D31" s="99">
        <v>167991.0</v>
      </c>
      <c r="E31" s="99">
        <v>31485.0</v>
      </c>
      <c r="F31" s="99">
        <v>61045.0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141774</v>
      </c>
      <c r="D32" s="99">
        <v>94559.0</v>
      </c>
      <c r="E32" s="99">
        <v>15502.0</v>
      </c>
      <c r="F32" s="99">
        <v>31713.0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140987</v>
      </c>
      <c r="D34" s="99">
        <v>134563.0</v>
      </c>
      <c r="E34" s="99">
        <v>2108.0</v>
      </c>
      <c r="F34" s="99">
        <v>4316.0</v>
      </c>
      <c r="G34" s="43"/>
      <c r="H34" s="43"/>
      <c r="I34" s="43"/>
      <c r="J34" s="43"/>
      <c r="K34" s="43"/>
      <c r="L34" s="43"/>
      <c r="M34" s="43"/>
      <c r="N34" s="43"/>
      <c r="O34" s="43"/>
      <c r="P34" s="43"/>
      <c r="Q34" s="43"/>
      <c r="R34" s="43"/>
      <c r="S34" s="43"/>
      <c r="T34" s="43"/>
      <c r="U34" s="43"/>
      <c r="V34" s="43"/>
      <c r="W34" s="43"/>
      <c r="X34" s="43"/>
      <c r="Y34" s="43"/>
      <c r="Z34" s="43"/>
    </row>
    <row r="35">
      <c r="A35" s="45" t="s">
        <v>48</v>
      </c>
      <c r="B35" s="102" t="s">
        <v>238</v>
      </c>
      <c r="C35" s="98">
        <f t="shared" si="1"/>
        <v>106664</v>
      </c>
      <c r="D35" s="99">
        <v>0.0</v>
      </c>
      <c r="E35" s="99">
        <v>0.0</v>
      </c>
      <c r="F35" s="99">
        <v>106664.0</v>
      </c>
      <c r="G35" s="43"/>
      <c r="H35" s="43"/>
      <c r="I35" s="43"/>
      <c r="J35" s="43"/>
      <c r="K35" s="43"/>
      <c r="L35" s="43"/>
      <c r="M35" s="43"/>
      <c r="N35" s="43"/>
      <c r="O35" s="43"/>
      <c r="P35" s="43"/>
      <c r="Q35" s="43"/>
      <c r="R35" s="43"/>
      <c r="S35" s="43"/>
      <c r="T35" s="43"/>
      <c r="U35" s="43"/>
      <c r="V35" s="43"/>
      <c r="W35" s="43"/>
      <c r="X35" s="43"/>
      <c r="Y35" s="43"/>
      <c r="Z35" s="43"/>
    </row>
    <row r="36">
      <c r="A36" s="45" t="s">
        <v>50</v>
      </c>
      <c r="B36" s="102" t="s">
        <v>239</v>
      </c>
      <c r="C36" s="98">
        <f t="shared" si="1"/>
        <v>98034</v>
      </c>
      <c r="D36" s="99">
        <v>61042.0</v>
      </c>
      <c r="E36" s="99">
        <v>10766.0</v>
      </c>
      <c r="F36" s="99">
        <v>26226.0</v>
      </c>
      <c r="G36" s="43"/>
      <c r="H36" s="43"/>
      <c r="I36" s="43"/>
      <c r="J36" s="43"/>
      <c r="K36" s="43"/>
      <c r="L36" s="43"/>
      <c r="M36" s="43"/>
      <c r="N36" s="43"/>
      <c r="O36" s="43"/>
      <c r="P36" s="43"/>
      <c r="Q36" s="43"/>
      <c r="R36" s="43"/>
      <c r="S36" s="43"/>
      <c r="T36" s="43"/>
      <c r="U36" s="43"/>
      <c r="V36" s="43"/>
      <c r="W36" s="43"/>
      <c r="X36" s="43"/>
      <c r="Y36" s="43"/>
      <c r="Z36" s="43"/>
    </row>
    <row r="37">
      <c r="A37" s="45" t="s">
        <v>52</v>
      </c>
      <c r="B37" s="102" t="s">
        <v>135</v>
      </c>
      <c r="C37" s="98">
        <f t="shared" si="1"/>
        <v>90097</v>
      </c>
      <c r="D37" s="99">
        <v>60.0</v>
      </c>
      <c r="E37" s="99">
        <v>90037.0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253363</v>
      </c>
      <c r="D38" s="99">
        <v>120706.0</v>
      </c>
      <c r="E38" s="99">
        <v>50865.0</v>
      </c>
      <c r="F38" s="99">
        <v>81792.0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46991300</v>
      </c>
      <c r="D40" s="103">
        <f t="shared" si="2"/>
        <v>37002599</v>
      </c>
      <c r="E40" s="103">
        <f t="shared" si="2"/>
        <v>3136162</v>
      </c>
      <c r="F40" s="103">
        <f t="shared" si="2"/>
        <v>6852539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AMERICAN JEWISH WORLD SERVICE</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2.0849343E7</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1715724.0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1.4700474E7</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938738.0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4850290.0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3792222.0</v>
      </c>
      <c r="E12" s="108">
        <f>D11-D12</f>
        <v>1058068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3.2379428E7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140131.0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71781906</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1019573.0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3507894.0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14274.0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1468867.0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6010608</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4.249127E7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2.3280028E7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65771298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71781906</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AMERICAN JEWISH WORLD SERVICE</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46991300</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260521</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46730779</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3894231.583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22565067</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5.794485129</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42491270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46991300</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3915941.667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10.85084345</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32379428</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46991300</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3915941.667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8.268618574</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14.0631037</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42524225</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45997172</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0.9244965104</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12398463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2645340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15043803</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46991300</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0.3201401749</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1806526</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12398463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0.1457056411</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240</v>
      </c>
      <c r="D41" s="75">
        <f>'Expenses 2021'!D40</f>
        <v>37002599</v>
      </c>
      <c r="E41" s="164">
        <f t="shared" ref="E41:E44" si="1">D41/$D$44</f>
        <v>0.7874350997</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3136162</v>
      </c>
      <c r="E42" s="164">
        <f t="shared" si="1"/>
        <v>0.06673920492</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6852539</v>
      </c>
      <c r="E43" s="164">
        <f t="shared" si="1"/>
        <v>0.1458256954</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46991300</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45509275</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6852539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6.641228164</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38204279</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4541741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8.411813664</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71781906</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AMERICAN JEWISH WORLD SERVICE</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794088.0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4.1179059E7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1487745.0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41973147</v>
      </c>
      <c r="G9" s="58"/>
      <c r="H9" s="58"/>
      <c r="I9" s="58"/>
      <c r="J9" s="58"/>
      <c r="K9" s="58"/>
      <c r="L9" s="58"/>
      <c r="M9" s="58"/>
      <c r="N9" s="58"/>
      <c r="O9" s="58"/>
      <c r="P9" s="58"/>
      <c r="Q9" s="58"/>
      <c r="R9" s="58"/>
      <c r="S9" s="58"/>
      <c r="T9" s="58"/>
      <c r="U9" s="58"/>
      <c r="V9" s="58"/>
      <c r="W9" s="58"/>
      <c r="X9" s="58"/>
      <c r="Y9" s="58"/>
      <c r="Z9" s="58"/>
    </row>
    <row r="10">
      <c r="A10" s="44" t="s">
        <v>62</v>
      </c>
      <c r="B10" s="59" t="s">
        <v>63</v>
      </c>
      <c r="C10" s="60" t="s">
        <v>241</v>
      </c>
      <c r="D10" s="15"/>
      <c r="E10" s="15"/>
      <c r="F10" s="48">
        <v>84705.0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84705</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746196.0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97054.0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97054</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97054</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242</v>
      </c>
      <c r="D26" s="50">
        <v>3.8308937E7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3.8670575E7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-361638</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-361638</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58621.0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58621</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42598085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AMERICAN JEWISH WORLD SERVICE</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1723131</v>
      </c>
      <c r="D3" s="99">
        <v>1723131.0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146000</v>
      </c>
      <c r="D4" s="99">
        <v>146000.0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17764494</v>
      </c>
      <c r="D5" s="99">
        <v>1.7764494E7</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3130954</v>
      </c>
      <c r="D7" s="99">
        <v>2104595.0</v>
      </c>
      <c r="E7" s="99">
        <v>268708.0</v>
      </c>
      <c r="F7" s="99">
        <v>757651.0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8635301</v>
      </c>
      <c r="D9" s="99">
        <v>5427055.0</v>
      </c>
      <c r="E9" s="99">
        <v>1153177.0</v>
      </c>
      <c r="F9" s="99">
        <v>2055069.0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299804</v>
      </c>
      <c r="D10" s="99">
        <v>179754.0</v>
      </c>
      <c r="E10" s="99">
        <v>41130.0</v>
      </c>
      <c r="F10" s="99">
        <v>78920.0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1658523</v>
      </c>
      <c r="D11" s="99">
        <v>926217.0</v>
      </c>
      <c r="E11" s="99">
        <v>331239.0</v>
      </c>
      <c r="F11" s="99">
        <v>401067.0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802216</v>
      </c>
      <c r="D12" s="99">
        <v>500232.0</v>
      </c>
      <c r="E12" s="99">
        <v>104130.0</v>
      </c>
      <c r="F12" s="99">
        <v>197854.0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597494</v>
      </c>
      <c r="D15" s="99">
        <v>389258.0</v>
      </c>
      <c r="E15" s="99">
        <v>81520.0</v>
      </c>
      <c r="F15" s="99">
        <v>126716.0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140450</v>
      </c>
      <c r="D16" s="99">
        <v>0.0</v>
      </c>
      <c r="E16" s="99">
        <v>140450.0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1042818</v>
      </c>
      <c r="D18" s="99">
        <v>0.0</v>
      </c>
      <c r="E18" s="99">
        <v>0.0</v>
      </c>
      <c r="F18" s="99">
        <v>1042818.0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250612</v>
      </c>
      <c r="D19" s="99">
        <v>0.0</v>
      </c>
      <c r="E19" s="99">
        <v>250612.0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2889715</v>
      </c>
      <c r="D20" s="99">
        <v>2542405.0</v>
      </c>
      <c r="E20" s="99">
        <v>74484.0</v>
      </c>
      <c r="F20" s="99">
        <v>272826.0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305457</v>
      </c>
      <c r="D21" s="99">
        <v>94908.0</v>
      </c>
      <c r="E21" s="99">
        <v>805.0</v>
      </c>
      <c r="F21" s="99">
        <v>209744.0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920321</v>
      </c>
      <c r="D22" s="99">
        <v>143457.0</v>
      </c>
      <c r="E22" s="99">
        <v>34720.0</v>
      </c>
      <c r="F22" s="99">
        <v>742144.0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733140</v>
      </c>
      <c r="D23" s="99">
        <v>459049.0</v>
      </c>
      <c r="E23" s="99">
        <v>66276.0</v>
      </c>
      <c r="F23" s="99">
        <v>207815.0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1551810</v>
      </c>
      <c r="D25" s="99">
        <v>1022370.0</v>
      </c>
      <c r="E25" s="99">
        <v>173181.0</v>
      </c>
      <c r="F25" s="99">
        <v>356259.0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369312</v>
      </c>
      <c r="D26" s="99">
        <v>308937.0</v>
      </c>
      <c r="E26" s="99">
        <v>30791.0</v>
      </c>
      <c r="F26" s="99">
        <v>29584.0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203040</v>
      </c>
      <c r="D28" s="99">
        <v>149575.0</v>
      </c>
      <c r="E28" s="99">
        <v>20991.0</v>
      </c>
      <c r="F28" s="99">
        <v>32474.0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245214</v>
      </c>
      <c r="D31" s="99">
        <v>160473.0</v>
      </c>
      <c r="E31" s="99">
        <v>27227.0</v>
      </c>
      <c r="F31" s="99">
        <v>57514.0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151765</v>
      </c>
      <c r="D32" s="99">
        <v>101773.0</v>
      </c>
      <c r="E32" s="99">
        <v>15703.0</v>
      </c>
      <c r="F32" s="99">
        <v>34289.0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120583</v>
      </c>
      <c r="D34" s="99">
        <v>113297.0</v>
      </c>
      <c r="E34" s="99">
        <v>2289.0</v>
      </c>
      <c r="F34" s="99">
        <v>4997.0</v>
      </c>
      <c r="G34" s="43"/>
      <c r="H34" s="43"/>
      <c r="I34" s="43"/>
      <c r="J34" s="43"/>
      <c r="K34" s="43"/>
      <c r="L34" s="43"/>
      <c r="M34" s="43"/>
      <c r="N34" s="43"/>
      <c r="O34" s="43"/>
      <c r="P34" s="43"/>
      <c r="Q34" s="43"/>
      <c r="R34" s="43"/>
      <c r="S34" s="43"/>
      <c r="T34" s="43"/>
      <c r="U34" s="43"/>
      <c r="V34" s="43"/>
      <c r="W34" s="43"/>
      <c r="X34" s="43"/>
      <c r="Y34" s="43"/>
      <c r="Z34" s="43"/>
    </row>
    <row r="35">
      <c r="A35" s="45" t="s">
        <v>48</v>
      </c>
      <c r="B35" s="102" t="s">
        <v>238</v>
      </c>
      <c r="C35" s="98">
        <f t="shared" si="1"/>
        <v>120400</v>
      </c>
      <c r="D35" s="99">
        <v>73106.0</v>
      </c>
      <c r="E35" s="99">
        <v>16143.0</v>
      </c>
      <c r="F35" s="99">
        <v>31151.0</v>
      </c>
      <c r="G35" s="43"/>
      <c r="H35" s="43"/>
      <c r="I35" s="43"/>
      <c r="J35" s="43"/>
      <c r="K35" s="43"/>
      <c r="L35" s="43"/>
      <c r="M35" s="43"/>
      <c r="N35" s="43"/>
      <c r="O35" s="43"/>
      <c r="P35" s="43"/>
      <c r="Q35" s="43"/>
      <c r="R35" s="43"/>
      <c r="S35" s="43"/>
      <c r="T35" s="43"/>
      <c r="U35" s="43"/>
      <c r="V35" s="43"/>
      <c r="W35" s="43"/>
      <c r="X35" s="43"/>
      <c r="Y35" s="43"/>
      <c r="Z35" s="43"/>
    </row>
    <row r="36">
      <c r="A36" s="45" t="s">
        <v>50</v>
      </c>
      <c r="B36" s="102" t="s">
        <v>239</v>
      </c>
      <c r="C36" s="98">
        <f t="shared" si="1"/>
        <v>99884</v>
      </c>
      <c r="D36" s="99">
        <v>0.0</v>
      </c>
      <c r="E36" s="99">
        <v>0.0</v>
      </c>
      <c r="F36" s="99">
        <v>99884.0</v>
      </c>
      <c r="G36" s="43"/>
      <c r="H36" s="43"/>
      <c r="I36" s="43"/>
      <c r="J36" s="43"/>
      <c r="K36" s="43"/>
      <c r="L36" s="43"/>
      <c r="M36" s="43"/>
      <c r="N36" s="43"/>
      <c r="O36" s="43"/>
      <c r="P36" s="43"/>
      <c r="Q36" s="43"/>
      <c r="R36" s="43"/>
      <c r="S36" s="43"/>
      <c r="T36" s="43"/>
      <c r="U36" s="43"/>
      <c r="V36" s="43"/>
      <c r="W36" s="43"/>
      <c r="X36" s="43"/>
      <c r="Y36" s="43"/>
      <c r="Z36" s="43"/>
    </row>
    <row r="37">
      <c r="A37" s="45" t="s">
        <v>52</v>
      </c>
      <c r="B37" s="102" t="s">
        <v>135</v>
      </c>
      <c r="C37" s="98">
        <f t="shared" si="1"/>
        <v>73591</v>
      </c>
      <c r="D37" s="99">
        <v>0.0</v>
      </c>
      <c r="E37" s="99">
        <v>73591.0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177825</v>
      </c>
      <c r="D38" s="99">
        <v>85031.0</v>
      </c>
      <c r="E38" s="99">
        <v>32564.0</v>
      </c>
      <c r="F38" s="99">
        <v>60230.0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44153854</v>
      </c>
      <c r="D40" s="103">
        <f t="shared" si="2"/>
        <v>34415117</v>
      </c>
      <c r="E40" s="103">
        <f t="shared" si="2"/>
        <v>2939731</v>
      </c>
      <c r="F40" s="103">
        <f t="shared" si="2"/>
        <v>6799006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AMERICAN JEWISH WORLD SERVICE</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2.2192735E7</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1736767.0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1.125562E7</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803259.0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4752751.0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3893028.0</v>
      </c>
      <c r="E12" s="108">
        <f>D11-D12</f>
        <v>859723</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3.512512E7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9278238.0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81251462</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1004870.0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4996217.0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447.0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1.0630679E7</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16632213</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4.4479778E7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2.0139471E7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64619249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81251462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AMERICAN JEWISH WORLD SERVICE</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44153854</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245214</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43908640</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3659053.333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23929502</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6.539806835</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44479778</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44153854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3679487.833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12.08857863</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35125120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44153854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3679487.833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9.546198164</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16.086005</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41179059</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42598085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0.966688033</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11766255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2760543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14526798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44153854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0.3290040774</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1958327</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11766255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0.1664358796</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243</v>
      </c>
      <c r="D41" s="75">
        <f>'Expenses 2022'!D40</f>
        <v>34415117</v>
      </c>
      <c r="E41" s="164">
        <f t="shared" ref="E41:E44" si="1">D41/$D$44</f>
        <v>0.7794363092</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2939731</v>
      </c>
      <c r="E42" s="164">
        <f t="shared" si="1"/>
        <v>0.06657926169</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6799006</v>
      </c>
      <c r="E43" s="164">
        <f t="shared" si="1"/>
        <v>0.1539844291</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44153854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41973147</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6799006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6.173424027</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35988381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6001534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5.996530387</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81251462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AMERICAN JEWISH WORLD SERVICE</v>
      </c>
      <c r="B1" s="2" t="s">
        <v>244</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245</v>
      </c>
      <c r="E4" s="45" t="s">
        <v>246</v>
      </c>
      <c r="F4" s="45" t="s">
        <v>247</v>
      </c>
      <c r="G4" s="59" t="s">
        <v>248</v>
      </c>
      <c r="H4" s="59"/>
      <c r="I4" s="43"/>
      <c r="J4" s="43"/>
      <c r="K4" s="43"/>
      <c r="L4" s="43"/>
      <c r="M4" s="43"/>
      <c r="N4" s="43"/>
      <c r="O4" s="43"/>
      <c r="P4" s="43"/>
      <c r="Q4" s="43"/>
      <c r="R4" s="43"/>
      <c r="S4" s="43"/>
      <c r="T4" s="43"/>
      <c r="U4" s="43"/>
      <c r="V4" s="43"/>
      <c r="W4" s="43"/>
      <c r="X4" s="43"/>
      <c r="Y4" s="43"/>
    </row>
    <row r="5">
      <c r="A5" s="138"/>
      <c r="B5" s="49"/>
      <c r="C5" s="147" t="s">
        <v>180</v>
      </c>
      <c r="D5" s="176">
        <f>'Ratios 2020'!D8</f>
        <v>4.016001949</v>
      </c>
      <c r="E5" s="176">
        <f>'Ratios 2021'!D8</f>
        <v>5.794485129</v>
      </c>
      <c r="F5" s="176">
        <f>'Ratios 2022'!D8</f>
        <v>6.539806835</v>
      </c>
      <c r="G5" s="176">
        <f>average(D5:F5)</f>
        <v>5.450097971</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245</v>
      </c>
      <c r="E9" s="45" t="s">
        <v>246</v>
      </c>
      <c r="F9" s="45" t="s">
        <v>247</v>
      </c>
      <c r="G9" s="59" t="s">
        <v>248</v>
      </c>
      <c r="H9" s="59"/>
      <c r="I9" s="43"/>
      <c r="J9" s="43"/>
      <c r="K9" s="43"/>
      <c r="L9" s="43"/>
      <c r="M9" s="43"/>
      <c r="N9" s="43"/>
      <c r="O9" s="43"/>
      <c r="P9" s="43"/>
      <c r="Q9" s="43"/>
      <c r="R9" s="43"/>
      <c r="S9" s="43"/>
      <c r="T9" s="43"/>
      <c r="U9" s="43"/>
      <c r="V9" s="43"/>
      <c r="W9" s="43"/>
      <c r="X9" s="43"/>
      <c r="Y9" s="43"/>
    </row>
    <row r="10">
      <c r="A10" s="138"/>
      <c r="B10" s="49"/>
      <c r="C10" s="147" t="s">
        <v>188</v>
      </c>
      <c r="D10" s="148">
        <f>'Ratios 2020'!D14</f>
        <v>10.32022791</v>
      </c>
      <c r="E10" s="148">
        <f>'Ratios 2021'!D14</f>
        <v>10.85084345</v>
      </c>
      <c r="F10" s="148">
        <f>'Ratios 2022'!D14</f>
        <v>12.08857863</v>
      </c>
      <c r="G10" s="176">
        <f>average(D10:F10)</f>
        <v>11.08655</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245</v>
      </c>
      <c r="E14" s="45" t="s">
        <v>246</v>
      </c>
      <c r="F14" s="45" t="s">
        <v>247</v>
      </c>
      <c r="G14" s="59" t="s">
        <v>248</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2020'!D20</f>
        <v>8.657948357</v>
      </c>
      <c r="E15" s="179">
        <f>'Ratios 2021'!D20</f>
        <v>8.268618574</v>
      </c>
      <c r="F15" s="179">
        <f>'Ratios 2022'!D20</f>
        <v>9.546198164</v>
      </c>
      <c r="G15" s="176">
        <f>average(D15:F15)</f>
        <v>8.824255032</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245</v>
      </c>
      <c r="E19" s="45" t="s">
        <v>246</v>
      </c>
      <c r="F19" s="45" t="s">
        <v>247</v>
      </c>
      <c r="G19" s="59" t="s">
        <v>248</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2020'!D26</f>
        <v>0.9561347867</v>
      </c>
      <c r="E20" s="162">
        <f>'Ratios 2021'!D26</f>
        <v>0.9244965104</v>
      </c>
      <c r="F20" s="162">
        <f>'Ratios 2022'!D26</f>
        <v>0.966688033</v>
      </c>
      <c r="G20" s="180">
        <f>average(D20:F20)</f>
        <v>0.9491064434</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245</v>
      </c>
      <c r="E24" s="45" t="s">
        <v>246</v>
      </c>
      <c r="F24" s="45" t="s">
        <v>247</v>
      </c>
      <c r="G24" s="59" t="s">
        <v>248</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2020'!D33</f>
        <v>0.3202582883</v>
      </c>
      <c r="E25" s="162">
        <f>'Ratios 2021'!D33</f>
        <v>0.3201401749</v>
      </c>
      <c r="F25" s="162">
        <f>'Ratios 2022'!D33</f>
        <v>0.3290040774</v>
      </c>
      <c r="G25" s="180">
        <f>average(D25:F25)</f>
        <v>0.3231341802</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245</v>
      </c>
      <c r="E29" s="45" t="s">
        <v>246</v>
      </c>
      <c r="F29" s="45" t="s">
        <v>247</v>
      </c>
      <c r="G29" s="59" t="s">
        <v>248</v>
      </c>
      <c r="H29" s="59"/>
      <c r="I29" s="43"/>
      <c r="J29" s="43"/>
      <c r="K29" s="43"/>
      <c r="L29" s="43"/>
      <c r="M29" s="43"/>
      <c r="N29" s="43"/>
      <c r="O29" s="43"/>
      <c r="P29" s="43"/>
      <c r="Q29" s="43"/>
      <c r="R29" s="43"/>
      <c r="S29" s="43"/>
      <c r="T29" s="43"/>
      <c r="U29" s="43"/>
      <c r="V29" s="43"/>
      <c r="W29" s="43"/>
      <c r="X29" s="43"/>
      <c r="Y29" s="43"/>
    </row>
    <row r="30">
      <c r="A30" s="138"/>
      <c r="B30" s="49"/>
      <c r="C30" s="147" t="s">
        <v>210</v>
      </c>
      <c r="D30" s="162">
        <f>'Ratios 2020'!D38</f>
        <v>0.1633901618</v>
      </c>
      <c r="E30" s="162">
        <f>'Ratios 2021'!D38</f>
        <v>0.1457056411</v>
      </c>
      <c r="F30" s="162">
        <f>'Ratios 2022'!D38</f>
        <v>0.1664358796</v>
      </c>
      <c r="G30" s="180">
        <f>average(D30:F30)</f>
        <v>0.1585105608</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245</v>
      </c>
      <c r="E34" s="45" t="s">
        <v>246</v>
      </c>
      <c r="F34" s="45" t="s">
        <v>247</v>
      </c>
      <c r="G34" s="59" t="s">
        <v>248</v>
      </c>
      <c r="H34" s="59"/>
      <c r="I34" s="43"/>
      <c r="J34" s="43"/>
      <c r="K34" s="43"/>
      <c r="L34" s="43"/>
      <c r="M34" s="43"/>
      <c r="N34" s="43"/>
      <c r="O34" s="43"/>
      <c r="P34" s="43"/>
      <c r="Q34" s="43"/>
      <c r="R34" s="43"/>
      <c r="S34" s="43"/>
      <c r="T34" s="43"/>
      <c r="U34" s="43"/>
      <c r="V34" s="43"/>
      <c r="W34" s="43"/>
      <c r="X34" s="43"/>
      <c r="Y34" s="43"/>
    </row>
    <row r="35">
      <c r="A35" s="138"/>
      <c r="B35" s="49"/>
      <c r="C35" s="147" t="s">
        <v>249</v>
      </c>
      <c r="D35" s="162">
        <f>'Ratios 2020'!E41</f>
        <v>0.7960123592</v>
      </c>
      <c r="E35" s="162">
        <f>'Ratios 2021'!E41</f>
        <v>0.7874350997</v>
      </c>
      <c r="F35" s="162">
        <f>'Ratios 2022'!E41</f>
        <v>0.7794363092</v>
      </c>
      <c r="G35" s="180">
        <f t="shared" ref="G35:G37" si="1">average(D35:F35)</f>
        <v>0.7876279227</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2020'!E42</f>
        <v>0.06385911674</v>
      </c>
      <c r="E36" s="162">
        <f>'Ratios 2021'!E42</f>
        <v>0.06673920492</v>
      </c>
      <c r="F36" s="162">
        <f>'Ratios 2022'!E42</f>
        <v>0.06657926169</v>
      </c>
      <c r="G36" s="180">
        <f t="shared" si="1"/>
        <v>0.06572586111</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2020'!E43</f>
        <v>0.1401285241</v>
      </c>
      <c r="E37" s="162">
        <f>'Ratios 2021'!E43</f>
        <v>0.1458256954</v>
      </c>
      <c r="F37" s="162">
        <f>'Ratios 2022'!E43</f>
        <v>0.1539844291</v>
      </c>
      <c r="G37" s="180">
        <f t="shared" si="1"/>
        <v>0.1466462162</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245</v>
      </c>
      <c r="E41" s="45" t="s">
        <v>246</v>
      </c>
      <c r="F41" s="45" t="s">
        <v>247</v>
      </c>
      <c r="G41" s="59" t="s">
        <v>248</v>
      </c>
      <c r="H41" s="59"/>
      <c r="I41" s="43"/>
      <c r="J41" s="43"/>
      <c r="K41" s="43"/>
      <c r="L41" s="43"/>
      <c r="M41" s="43"/>
      <c r="N41" s="43"/>
      <c r="O41" s="43"/>
      <c r="P41" s="43"/>
      <c r="Q41" s="43"/>
      <c r="R41" s="43"/>
      <c r="S41" s="43"/>
      <c r="T41" s="43"/>
      <c r="U41" s="43"/>
      <c r="V41" s="43"/>
      <c r="W41" s="43"/>
      <c r="X41" s="43"/>
      <c r="Y41" s="43"/>
    </row>
    <row r="42">
      <c r="A42" s="138"/>
      <c r="B42" s="49"/>
      <c r="C42" s="147" t="s">
        <v>223</v>
      </c>
      <c r="D42" s="165">
        <f>'Ratios 2020'!D49</f>
        <v>9.694613312</v>
      </c>
      <c r="E42" s="165">
        <f>'Ratios 2021'!D49</f>
        <v>6.641228164</v>
      </c>
      <c r="F42" s="165">
        <f>'Ratios 2022'!D49</f>
        <v>6.173424027</v>
      </c>
      <c r="G42" s="182">
        <f>average(D42:F42)</f>
        <v>7.503088501</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245</v>
      </c>
      <c r="E46" s="45" t="s">
        <v>246</v>
      </c>
      <c r="F46" s="45" t="s">
        <v>247</v>
      </c>
      <c r="G46" s="59" t="s">
        <v>248</v>
      </c>
      <c r="H46" s="59"/>
      <c r="I46" s="43"/>
      <c r="J46" s="43"/>
      <c r="K46" s="43"/>
      <c r="L46" s="43"/>
      <c r="M46" s="43"/>
      <c r="N46" s="43"/>
      <c r="O46" s="43"/>
      <c r="P46" s="43"/>
      <c r="Q46" s="43"/>
      <c r="R46" s="43"/>
      <c r="S46" s="43"/>
      <c r="T46" s="43"/>
      <c r="U46" s="43"/>
      <c r="V46" s="43"/>
      <c r="W46" s="43"/>
      <c r="X46" s="43"/>
      <c r="Y46" s="43"/>
    </row>
    <row r="47">
      <c r="A47" s="138"/>
      <c r="B47" s="49"/>
      <c r="C47" s="147" t="s">
        <v>229</v>
      </c>
      <c r="D47" s="148">
        <f>'Ratios 2020'!D54</f>
        <v>8.371170945</v>
      </c>
      <c r="E47" s="148">
        <f>'Ratios 2021'!D54</f>
        <v>8.411813664</v>
      </c>
      <c r="F47" s="148">
        <f>'Ratios 2022'!D54</f>
        <v>5.996530387</v>
      </c>
      <c r="G47" s="176">
        <f>average(D47:F47)</f>
        <v>7.593171665</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245</v>
      </c>
      <c r="E51" s="45" t="s">
        <v>246</v>
      </c>
      <c r="F51" s="45" t="s">
        <v>247</v>
      </c>
      <c r="G51" s="59" t="s">
        <v>248</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2020'!D59</f>
        <v>0</v>
      </c>
      <c r="E52" s="183">
        <f>'Ratios 2021'!D59</f>
        <v>0</v>
      </c>
      <c r="F52" s="183">
        <f>'Ratios 2022'!D59</f>
        <v>0</v>
      </c>
      <c r="G52" s="184">
        <f>average(D52:F52)</f>
        <v>0</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