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<sst xmlns="http://schemas.openxmlformats.org/spreadsheetml/2006/main" count="872" uniqueCount="257">
  <si>
    <t>IDEA PUBLIC SCHOOLS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</si>
  <si>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</si>
  <si>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</si>
  <si>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</si>
  <si>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</si>
  <si>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</si>
  <si>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</si>
  <si>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</si>
  <si>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</si>
  <si>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</si>
  <si>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</si>
  <si>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</si>
  <si>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</si>
  <si>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</si>
  <si>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</si>
  <si>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</si>
  <si>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</si>
  <si>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</si>
  <si>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</si>
  <si>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</si>
  <si>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</si>
  <si>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</si>
  <si>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</si>
  <si>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</si>
  <si>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</si>
  <si>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</si>
  <si>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</si>
  <si>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</si>
  <si>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</si>
  <si>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</si>
  <si>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</si>
  <si>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</si>
  <si>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</si>
  <si>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</si>
  <si>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</si>
  <si>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</si>
  <si>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</si>
  <si>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</si>
  <si>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</si>
  <si>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</si>
  <si>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</si>
  <si>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</si>
  <si>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</si>
  <si>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</si>
  <si>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</si>
  <si>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</si>
  <si>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</si>
  <si>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</si>
  <si>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</si>
  <si>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</si>
  <si>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</si>
  <si>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</si>
  <si>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</si>
  <si>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</si>
  <si>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</si>
  <si>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</si>
  <si>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</si>
  <si>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</si>
  <si>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</si>
  <si>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</si>
  <si>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</si>
  <si>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</si>
  <si>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</si>
  <si>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</si>
  <si>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Management fees</t>
  </si>
  <si>
    <t>Auxiliary services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</si>
  <si>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</si>
  <si>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</si>
  <si>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</si>
  <si>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</si>
  <si>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</si>
  <si>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</si>
  <si>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</si>
  <si>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</si>
  <si>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</si>
  <si>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</si>
  <si>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</si>
  <si>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</si>
  <si>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</si>
  <si>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</si>
  <si>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</si>
  <si>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</si>
  <si>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</si>
  <si>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</si>
  <si>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</si>
  <si>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</si>
  <si>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</si>
  <si>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</si>
  <si>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</si>
  <si>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</si>
  <si>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</si>
  <si>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</si>
  <si>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</si>
  <si>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</si>
  <si>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</si>
  <si>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</si>
  <si>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</si>
  <si>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</si>
  <si>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Insurance recovery</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</si>
  <si>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</si>
  <si>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</si>
  <si>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</si>
  <si>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</si>
  <si>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</si>
  <si>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</si>
  <si>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</si>
  <si>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</si>
  <si>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</si>
  <si>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</si>
  <si>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</si>
  <si>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</si>
  <si>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</si>
  <si>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</si>
  <si>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</si>
  <si>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</si>
  <si>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</si>
  <si>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</si>
  <si>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</si>
  <si>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</si>
  <si>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</si>
  <si>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</si>
  <si>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</si>
  <si>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</si>
  <si>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</si>
  <si>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</si>
  <si>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</si>
  <si>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</si>
  <si>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</si>
  <si>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</si>
  <si>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</si>
  <si>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</si>
  <si>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</si>
  <si>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</si>
  <si>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</si>
  <si>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</si>
  <si>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</si>
  <si>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Food services</t>
  </si>
  <si>
    <t>Educational supplies</t>
  </si>
  <si>
    <t>Event expenses</t>
  </si>
  <si>
    <t>ESC services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</si>
  <si>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</si>
  <si>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</si>
  <si>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</si>
  <si>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</si>
  <si>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</si>
  <si>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</si>
  <si>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</si>
  <si>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</si>
  <si>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</si>
  <si>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</si>
  <si>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</si>
  <si>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</si>
  <si>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</si>
  <si>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</si>
  <si>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</si>
  <si>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</si>
  <si>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</si>
  <si>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</si>
  <si>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</si>
  <si>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</si>
  <si>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</si>
  <si>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</si>
  <si>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</si>
  <si>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</si>
  <si>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</si>
  <si>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</si>
  <si>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</si>
  <si>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</si>
  <si>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</si>
  <si>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</si>
  <si>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</si>
  <si>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</si>
  <si>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</si>
  <si>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</si>
  <si>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</si>
  <si>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</si>
  <si>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</si>
  <si>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</si>
  <si>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</si>
  <si>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</si>
  <si>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</si>
  <si>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</si>
  <si>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</si>
  <si>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</si>
  <si>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</si>
  <si>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</si>
  <si>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</si>
  <si>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</si>
  <si>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</si>
  <si>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</si>
  <si>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</si>
  <si>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</si>
  <si>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</si>
  <si>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</si>
  <si>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</si>
  <si>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</si>
  <si>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</si>
  <si>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</si>
  <si>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</si>
  <si>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</si>
  <si>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</si>
  <si>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</si>
  <si>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</si>
  <si>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</si>
  <si>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</si>
  <si>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</si>
  <si>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</si>
  <si>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</si>
  <si>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</si>
  <si>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</si>
  <si>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</si>
  <si>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</si>
  <si>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</si>
  <si>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</si>
  <si>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</si>
  <si>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</si>
  <si>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</si>
  <si>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</si>
  <si>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</si>
  <si>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</si>
  <si>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</si>
  <si>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</si>
  <si>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</si>
  <si>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</si>
  <si>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</si>
  <si>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</si>
  <si>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</si>
  <si>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</si>
  <si>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</si>
  <si>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</si>
  <si>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</si>
  <si>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</si>
  <si>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</si>
  <si>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</si>
  <si>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</si>
  <si>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</si>
  <si>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</si>
  <si>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</si>
  <si>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</si>
  <si>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</si>
  <si>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</si>
  <si>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Testing materials</t>
  </si>
  <si>
    <t>Instructional Services</t>
  </si>
  <si>
    <t>Textbooks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</si>
  <si>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</si>
  <si>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</si>
  <si>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Food services</t>
  </si>
  <si>
    <t xml:space="preserve"> Instructional services</t>
  </si>
  <si>
    <t xml:space="preserve"> Textbooks</t>
  </si>
  <si>
    <t>Reading materials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</si>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</sst>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readingOrder="0"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IDEA PUBLIC SCHOOLS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965895627</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42464966</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923430661</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76952555.08</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305373940</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3.968340488</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3419468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965895627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80491302.25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0.04248245344</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41409250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965895627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80491302.25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0.5144562064</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4.482796694</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977369855</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1001943024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0.9754744847</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548542874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94372677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642915551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965895627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0.6656159662</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85972633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548542874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0.1567291037</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244</v>
      </c>
      <c r="D41" s="75">
        <f>'Expenses 2022'!D40</f>
        <v>896591245</v>
      </c>
      <c r="E41" s="165">
        <f t="shared" ref="E41:E44" si="1">D41/$D$44</f>
        <v>0.9282485808</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67011084</v>
      </c>
      <c r="E42" s="165">
        <f t="shared" si="1"/>
        <v>0.06937714814</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2293298</v>
      </c>
      <c r="E43" s="165">
        <f t="shared" si="1"/>
        <v>0.002374271025</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965895627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978123911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2293298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426.5140906</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568746380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1304520288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0.4359812455</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173322735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1885164463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0.09194037889</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IDEA PUBLIC SCHOOLS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184133.0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1.135251596E9</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2519095.0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1049887.0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1137954824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1.4342891E7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9606238.0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23949129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4210983.0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3404667.0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245</v>
      </c>
      <c r="D26" s="50">
        <v>1.677892E7</v>
      </c>
      <c r="E26" s="50">
        <v>2718561.0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1.6244242E7</v>
      </c>
      <c r="E27" s="50">
        <v>2359234.0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534678</v>
      </c>
      <c r="E28" s="75">
        <f t="shared" si="2"/>
        <v>359327</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894005</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129892.0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71250.0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58642</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1170472250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IDEA PUBLIC SCHOOLS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913075</v>
      </c>
      <c r="D4" s="99">
        <v>913075.0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4435933</v>
      </c>
      <c r="D7" s="99">
        <v>4225234.0</v>
      </c>
      <c r="E7" s="99">
        <v>198943.0</v>
      </c>
      <c r="F7" s="99">
        <v>11756.0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566367053</v>
      </c>
      <c r="D9" s="99">
        <v>5.40524927E8</v>
      </c>
      <c r="E9" s="99">
        <v>2.4281237E7</v>
      </c>
      <c r="F9" s="99">
        <v>1560889.0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35764627</v>
      </c>
      <c r="D10" s="99">
        <v>3.303622E7</v>
      </c>
      <c r="E10" s="99">
        <v>2651136.0</v>
      </c>
      <c r="F10" s="99">
        <v>77271.0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74849566</v>
      </c>
      <c r="D11" s="99">
        <v>7.1230459E7</v>
      </c>
      <c r="E11" s="99">
        <v>3463134.0</v>
      </c>
      <c r="F11" s="99">
        <v>155973.0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8398523</v>
      </c>
      <c r="D12" s="99">
        <v>8033865.0</v>
      </c>
      <c r="E12" s="99">
        <v>342402.0</v>
      </c>
      <c r="F12" s="99">
        <v>22256.0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1211755</v>
      </c>
      <c r="D15" s="99">
        <v>0.0</v>
      </c>
      <c r="E15" s="99">
        <v>1211755.0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224348</v>
      </c>
      <c r="D16" s="99">
        <v>0.0</v>
      </c>
      <c r="E16" s="99">
        <v>224348.0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33560137</v>
      </c>
      <c r="D20" s="99">
        <v>3.2376951E7</v>
      </c>
      <c r="E20" s="99">
        <v>1088104.0</v>
      </c>
      <c r="F20" s="99">
        <v>95082.0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6121189</v>
      </c>
      <c r="D21" s="99">
        <v>0.0</v>
      </c>
      <c r="E21" s="99">
        <v>6121189.0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62283572</v>
      </c>
      <c r="D22" s="99">
        <v>5.9477344E7</v>
      </c>
      <c r="E22" s="99">
        <v>1042044.0</v>
      </c>
      <c r="F22" s="99">
        <v>1764184.0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41720591</v>
      </c>
      <c r="D25" s="99">
        <v>4.1668362E7</v>
      </c>
      <c r="E25" s="99">
        <v>52118.0</v>
      </c>
      <c r="F25" s="99">
        <v>111.0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12675797</v>
      </c>
      <c r="D26" s="99">
        <v>1.1541428E7</v>
      </c>
      <c r="E26" s="99">
        <v>821685.0</v>
      </c>
      <c r="F26" s="99">
        <v>312684.0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56438706</v>
      </c>
      <c r="D29" s="99">
        <v>5.4751969E7</v>
      </c>
      <c r="E29" s="99">
        <v>1686737.0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46106266</v>
      </c>
      <c r="D31" s="99">
        <v>1.474701E7</v>
      </c>
      <c r="E31" s="99">
        <v>3.1359256E7</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8347915</v>
      </c>
      <c r="D32" s="99">
        <v>7890630.0</v>
      </c>
      <c r="E32" s="99">
        <v>457285.0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246</v>
      </c>
      <c r="C34" s="98">
        <f t="shared" si="1"/>
        <v>47881490</v>
      </c>
      <c r="D34" s="99">
        <v>4.788149E7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247</v>
      </c>
      <c r="C35" s="98">
        <f t="shared" si="1"/>
        <v>16498628</v>
      </c>
      <c r="D35" s="99">
        <v>1.6498628E7</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248</v>
      </c>
      <c r="C36" s="98">
        <f t="shared" si="1"/>
        <v>2155615</v>
      </c>
      <c r="D36" s="99">
        <v>2155615.0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249</v>
      </c>
      <c r="C37" s="98">
        <f t="shared" si="1"/>
        <v>1961684</v>
      </c>
      <c r="D37" s="99">
        <v>1961684.0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3308870</v>
      </c>
      <c r="D38" s="99">
        <v>2491849.0</v>
      </c>
      <c r="E38" s="99">
        <v>817021.0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1031225340</v>
      </c>
      <c r="D40" s="104">
        <f t="shared" si="2"/>
        <v>951406740</v>
      </c>
      <c r="E40" s="104">
        <f t="shared" si="2"/>
        <v>75818394</v>
      </c>
      <c r="F40" s="104">
        <f t="shared" si="2"/>
        <v>4000206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IDEA PUBLIC SCHOOLS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2.78897324E8</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1.96550318E8</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2.3390893E8</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808867.0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682486.0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731922.0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1.626271829E9</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3.3085579E8</v>
      </c>
      <c r="E12" s="109">
        <f>D11-D12</f>
        <v>1295416039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2172725.0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2009168611</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9.8750884E7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9843292.0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1.274348002E9</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1.35195223E8</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2.1192322E7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1539329723</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6455695.0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4.63383193E8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469838888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2009168611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IDEA PUBLIC SCHOOLS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1031225340</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46106266</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985119074</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82093256.17</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475447642</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5.791555412</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6455695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1031225340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85935445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0.07512261093</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1031225340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85935445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5.791555412</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1135251596</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1170472250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0.9699090226</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570802986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119012716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689815702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1031225340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0.6689281918</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110614193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570802986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0.1937869908</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250</v>
      </c>
      <c r="D41" s="75">
        <f>'Expenses 2023'!D40</f>
        <v>951406740</v>
      </c>
      <c r="E41" s="165">
        <f t="shared" ref="E41:E44" si="1">D41/$D$44</f>
        <v>0.9225982946</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75818394</v>
      </c>
      <c r="E42" s="165">
        <f t="shared" si="1"/>
        <v>0.07352262504</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4000206</v>
      </c>
      <c r="E43" s="165">
        <f t="shared" si="1"/>
        <v>0.003879080396</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1031225340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1137954824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4000206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284.4740556</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711579847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1382942178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0.5145405631</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135195223</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2009168611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0.06728913754</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IDEA PUBLIC SCHOOLS</v>
      </c>
      <c r="B1" s="2" t="s">
        <v>251</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252</v>
      </c>
      <c r="E4" s="45" t="s">
        <v>253</v>
      </c>
      <c r="F4" s="45" t="s">
        <v>254</v>
      </c>
      <c r="G4" s="59" t="s">
        <v>255</v>
      </c>
      <c r="H4" s="59"/>
      <c r="I4" s="43"/>
      <c r="J4" s="43"/>
      <c r="K4" s="43"/>
      <c r="L4" s="43"/>
      <c r="M4" s="43"/>
      <c r="N4" s="43"/>
      <c r="O4" s="43"/>
      <c r="P4" s="43"/>
      <c r="Q4" s="43"/>
      <c r="R4" s="43"/>
      <c r="S4" s="43"/>
      <c r="T4" s="43"/>
      <c r="U4" s="43"/>
      <c r="V4" s="43"/>
      <c r="W4" s="43"/>
      <c r="X4" s="43"/>
      <c r="Y4" s="43"/>
    </row>
    <row r="5">
      <c r="A5" s="139"/>
      <c r="B5" s="49"/>
      <c r="C5" s="148" t="s">
        <v>183</v>
      </c>
      <c r="D5" s="177">
        <f>'Ratios 2021'!D8</f>
        <v>4.912998514</v>
      </c>
      <c r="E5" s="177">
        <f>'Ratios 2022'!D8</f>
        <v>3.968340488</v>
      </c>
      <c r="F5" s="177">
        <f>'Ratios 2023'!D8</f>
        <v>5.791555412</v>
      </c>
      <c r="G5" s="177">
        <f>average(D5:F5)</f>
        <v>4.890964804</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252</v>
      </c>
      <c r="E9" s="45" t="s">
        <v>253</v>
      </c>
      <c r="F9" s="45" t="s">
        <v>254</v>
      </c>
      <c r="G9" s="59" t="s">
        <v>255</v>
      </c>
      <c r="H9" s="59"/>
      <c r="I9" s="43"/>
      <c r="J9" s="43"/>
      <c r="K9" s="43"/>
      <c r="L9" s="43"/>
      <c r="M9" s="43"/>
      <c r="N9" s="43"/>
      <c r="O9" s="43"/>
      <c r="P9" s="43"/>
      <c r="Q9" s="43"/>
      <c r="R9" s="43"/>
      <c r="S9" s="43"/>
      <c r="T9" s="43"/>
      <c r="U9" s="43"/>
      <c r="V9" s="43"/>
      <c r="W9" s="43"/>
      <c r="X9" s="43"/>
      <c r="Y9" s="43"/>
    </row>
    <row r="10">
      <c r="A10" s="139"/>
      <c r="B10" s="49"/>
      <c r="C10" s="148" t="s">
        <v>191</v>
      </c>
      <c r="D10" s="149">
        <f>'Ratios 2021'!D14</f>
        <v>0.01606822393</v>
      </c>
      <c r="E10" s="149">
        <f>'Ratios 2022'!D14</f>
        <v>0.04248245344</v>
      </c>
      <c r="F10" s="149">
        <f>'Ratios 2023'!D14</f>
        <v>0.07512261093</v>
      </c>
      <c r="G10" s="177">
        <f>average(D10:F10)</f>
        <v>0.04455776277</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252</v>
      </c>
      <c r="E14" s="45" t="s">
        <v>253</v>
      </c>
      <c r="F14" s="45" t="s">
        <v>254</v>
      </c>
      <c r="G14" s="59" t="s">
        <v>255</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0.515661601</v>
      </c>
      <c r="E15" s="180">
        <f>'Ratios 2022'!D20</f>
        <v>0.5144562064</v>
      </c>
      <c r="F15" s="180">
        <f>'Ratios 2023'!D20</f>
        <v>0</v>
      </c>
      <c r="G15" s="177">
        <f>average(D15:F15)</f>
        <v>0.3433726024</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252</v>
      </c>
      <c r="E19" s="45" t="s">
        <v>253</v>
      </c>
      <c r="F19" s="45" t="s">
        <v>254</v>
      </c>
      <c r="G19" s="59" t="s">
        <v>255</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0.9613608196</v>
      </c>
      <c r="E20" s="163">
        <f>'Ratios 2022'!D26</f>
        <v>0.9754744847</v>
      </c>
      <c r="F20" s="163">
        <f>'Ratios 2023'!D26</f>
        <v>0.9699090226</v>
      </c>
      <c r="G20" s="181">
        <f>average(D20:F20)</f>
        <v>0.9689147756</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252</v>
      </c>
      <c r="E24" s="45" t="s">
        <v>253</v>
      </c>
      <c r="F24" s="45" t="s">
        <v>254</v>
      </c>
      <c r="G24" s="59" t="s">
        <v>255</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0.6602391396</v>
      </c>
      <c r="E25" s="163">
        <f>'Ratios 2022'!D33</f>
        <v>0.6656159662</v>
      </c>
      <c r="F25" s="163">
        <f>'Ratios 2023'!D33</f>
        <v>0.6689281918</v>
      </c>
      <c r="G25" s="181">
        <f>average(D25:F25)</f>
        <v>0.6649277658</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252</v>
      </c>
      <c r="E29" s="45" t="s">
        <v>253</v>
      </c>
      <c r="F29" s="45" t="s">
        <v>254</v>
      </c>
      <c r="G29" s="59" t="s">
        <v>255</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0.1596063446</v>
      </c>
      <c r="E30" s="163">
        <f>'Ratios 2022'!D38</f>
        <v>0.1567291037</v>
      </c>
      <c r="F30" s="163">
        <f>'Ratios 2023'!D38</f>
        <v>0.1937869908</v>
      </c>
      <c r="G30" s="181">
        <f>average(D30:F30)</f>
        <v>0.1700408131</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252</v>
      </c>
      <c r="E34" s="45" t="s">
        <v>253</v>
      </c>
      <c r="F34" s="45" t="s">
        <v>254</v>
      </c>
      <c r="G34" s="59" t="s">
        <v>255</v>
      </c>
      <c r="H34" s="59"/>
      <c r="I34" s="43"/>
      <c r="J34" s="43"/>
      <c r="K34" s="43"/>
      <c r="L34" s="43"/>
      <c r="M34" s="43"/>
      <c r="N34" s="43"/>
      <c r="O34" s="43"/>
      <c r="P34" s="43"/>
      <c r="Q34" s="43"/>
      <c r="R34" s="43"/>
      <c r="S34" s="43"/>
      <c r="T34" s="43"/>
      <c r="U34" s="43"/>
      <c r="V34" s="43"/>
      <c r="W34" s="43"/>
      <c r="X34" s="43"/>
      <c r="Y34" s="43"/>
    </row>
    <row r="35">
      <c r="A35" s="139"/>
      <c r="B35" s="49"/>
      <c r="C35" s="148" t="s">
        <v>256</v>
      </c>
      <c r="D35" s="163">
        <f>'Ratios 2021'!E41</f>
        <v>0.9079861733</v>
      </c>
      <c r="E35" s="163">
        <f>'Ratios 2022'!E41</f>
        <v>0.9282485808</v>
      </c>
      <c r="F35" s="163">
        <f>'Ratios 2023'!E41</f>
        <v>0.9225982946</v>
      </c>
      <c r="G35" s="181">
        <f t="shared" ref="G35:G37" si="1">average(D35:F35)</f>
        <v>0.9196110162</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0.0827812145</v>
      </c>
      <c r="E36" s="163">
        <f>'Ratios 2022'!E42</f>
        <v>0.06937714814</v>
      </c>
      <c r="F36" s="163">
        <f>'Ratios 2023'!E42</f>
        <v>0.07352262504</v>
      </c>
      <c r="G36" s="181">
        <f t="shared" si="1"/>
        <v>0.07522699589</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0.009232612192</v>
      </c>
      <c r="E37" s="163">
        <f>'Ratios 2022'!E43</f>
        <v>0.002374271025</v>
      </c>
      <c r="F37" s="163">
        <f>'Ratios 2023'!E43</f>
        <v>0.003879080396</v>
      </c>
      <c r="G37" s="181">
        <f t="shared" si="1"/>
        <v>0.005161987871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252</v>
      </c>
      <c r="E41" s="45" t="s">
        <v>253</v>
      </c>
      <c r="F41" s="45" t="s">
        <v>254</v>
      </c>
      <c r="G41" s="59" t="s">
        <v>255</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110.5279342</v>
      </c>
      <c r="E42" s="166">
        <f>'Ratios 2022'!D49</f>
        <v>426.5140906</v>
      </c>
      <c r="F42" s="166">
        <f>'Ratios 2023'!D49</f>
        <v>284.4740556</v>
      </c>
      <c r="G42" s="183">
        <f>average(D42:F42)</f>
        <v>273.8386935</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252</v>
      </c>
      <c r="E46" s="45" t="s">
        <v>253</v>
      </c>
      <c r="F46" s="45" t="s">
        <v>254</v>
      </c>
      <c r="G46" s="59" t="s">
        <v>255</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0.4160435925</v>
      </c>
      <c r="E47" s="149">
        <f>'Ratios 2022'!D54</f>
        <v>0.4359812455</v>
      </c>
      <c r="F47" s="149">
        <f>'Ratios 2023'!D54</f>
        <v>0.5145405631</v>
      </c>
      <c r="G47" s="177">
        <f>average(D47:F47)</f>
        <v>0.4555218004</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252</v>
      </c>
      <c r="E51" s="45" t="s">
        <v>253</v>
      </c>
      <c r="F51" s="45" t="s">
        <v>254</v>
      </c>
      <c r="G51" s="59" t="s">
        <v>255</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0.05965283085</v>
      </c>
      <c r="E52" s="184">
        <f>'Ratios 2022'!D59</f>
        <v>0.09194037889</v>
      </c>
      <c r="F52" s="184">
        <f>'Ratios 2023'!D59</f>
        <v>0.06728913754</v>
      </c>
      <c r="G52" s="185">
        <f>average(D52:F52)</f>
        <v>0.07296078243</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IDEA PUBLIC SCHOOLS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IDEA PUBLIC SCHOOLS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9.1437935E8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1.9950305E7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3013259.0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934329655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8498705.0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7614823.0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16113528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497062.0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75802.0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3.8696629E7</v>
      </c>
      <c r="E26" s="50">
        <v>2923464.0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3.8696629E7</v>
      </c>
      <c r="E27" s="50">
        <v>2961424.0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-37960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-37960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152156.0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152156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951130243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IDEA PUBLIC SCHOOLS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25000</v>
      </c>
      <c r="D3" s="99">
        <v>25000.0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854860</v>
      </c>
      <c r="D4" s="99">
        <v>854860.0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4861008</v>
      </c>
      <c r="D7" s="99">
        <v>4529848.0</v>
      </c>
      <c r="E7" s="99">
        <v>302176.0</v>
      </c>
      <c r="F7" s="99">
        <v>28984.0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509792994</v>
      </c>
      <c r="D9" s="99">
        <v>4.74136696E8</v>
      </c>
      <c r="E9" s="99">
        <v>3.2515883E7</v>
      </c>
      <c r="F9" s="99">
        <v>3140415.0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26432435</v>
      </c>
      <c r="D10" s="99">
        <v>2.4889068E7</v>
      </c>
      <c r="E10" s="99">
        <v>1372671.0</v>
      </c>
      <c r="F10" s="99">
        <v>170696.0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55709609</v>
      </c>
      <c r="D11" s="99">
        <v>5.2606843E7</v>
      </c>
      <c r="E11" s="99">
        <v>2884876.0</v>
      </c>
      <c r="F11" s="99">
        <v>217890.0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7715712</v>
      </c>
      <c r="D12" s="99">
        <v>7166429.0</v>
      </c>
      <c r="E12" s="99">
        <v>502752.0</v>
      </c>
      <c r="F12" s="99">
        <v>46531.0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2675006</v>
      </c>
      <c r="D15" s="99">
        <v>13542.0</v>
      </c>
      <c r="E15" s="99">
        <v>2652587.0</v>
      </c>
      <c r="F15" s="99">
        <v>8877.0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163804</v>
      </c>
      <c r="D16" s="99">
        <v>0.0</v>
      </c>
      <c r="E16" s="99">
        <v>163804.0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29187053</v>
      </c>
      <c r="D20" s="99">
        <v>1.5766442E7</v>
      </c>
      <c r="E20" s="99">
        <v>1.301009E7</v>
      </c>
      <c r="F20" s="99">
        <v>410521.0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15293827</v>
      </c>
      <c r="D21" s="99">
        <v>7919029.0</v>
      </c>
      <c r="E21" s="99">
        <v>7179708.0</v>
      </c>
      <c r="F21" s="99">
        <v>195090.0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43337090</v>
      </c>
      <c r="D22" s="99">
        <v>4.0581008E7</v>
      </c>
      <c r="E22" s="99">
        <v>2561187.0</v>
      </c>
      <c r="F22" s="99">
        <v>194895.0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59997701</v>
      </c>
      <c r="D25" s="99">
        <v>5.5348312E7</v>
      </c>
      <c r="E25" s="99">
        <v>4568219.0</v>
      </c>
      <c r="F25" s="99">
        <v>81170.0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8907223</v>
      </c>
      <c r="D26" s="99">
        <v>7368840.0</v>
      </c>
      <c r="E26" s="99">
        <v>1393970.0</v>
      </c>
      <c r="F26" s="99">
        <v>144413.0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37849253</v>
      </c>
      <c r="D29" s="99">
        <v>3.672157E7</v>
      </c>
      <c r="E29" s="99">
        <v>1127683.0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49279888</v>
      </c>
      <c r="D31" s="99">
        <v>4.6693567E7</v>
      </c>
      <c r="E31" s="99">
        <v>2586321.0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6361747</v>
      </c>
      <c r="D32" s="99">
        <v>5546988.0</v>
      </c>
      <c r="E32" s="99">
        <v>814759.0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33461566</v>
      </c>
      <c r="D34" s="99">
        <v>3.3461566E7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10593230</v>
      </c>
      <c r="D35" s="99">
        <v>1.059323E7</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3725851</v>
      </c>
      <c r="D36" s="99">
        <v>0.0</v>
      </c>
      <c r="E36" s="99">
        <v>0.0</v>
      </c>
      <c r="F36" s="99">
        <v>3725851.0</v>
      </c>
      <c r="G36" s="43"/>
      <c r="H36" s="43"/>
      <c r="I36" s="43"/>
      <c r="J36" s="43"/>
      <c r="K36" s="43"/>
      <c r="L36" s="43"/>
      <c r="M36" s="43"/>
      <c r="N36" s="43"/>
      <c r="O36" s="43"/>
      <c r="P36" s="43"/>
      <c r="Q36" s="43"/>
      <c r="R36" s="43"/>
      <c r="S36" s="43"/>
      <c r="T36" s="43"/>
      <c r="U36" s="43"/>
      <c r="V36" s="43"/>
      <c r="W36" s="43"/>
      <c r="X36" s="43"/>
      <c r="Y36" s="43"/>
      <c r="Z36" s="43"/>
    </row>
    <row r="37">
      <c r="A37" s="45" t="s">
        <v>52</v>
      </c>
      <c r="B37" s="103" t="s">
        <v>139</v>
      </c>
      <c r="C37" s="98">
        <f t="shared" si="1"/>
        <v>1091795</v>
      </c>
      <c r="D37" s="99">
        <v>304281.0</v>
      </c>
      <c r="E37" s="99">
        <v>787514.0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8278504</v>
      </c>
      <c r="D38" s="99">
        <v>6820623.0</v>
      </c>
      <c r="E38" s="99">
        <v>1369879.0</v>
      </c>
      <c r="F38" s="99">
        <v>88002.0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915595156</v>
      </c>
      <c r="D40" s="104">
        <f t="shared" si="2"/>
        <v>831347742</v>
      </c>
      <c r="E40" s="104">
        <f t="shared" si="2"/>
        <v>75794079</v>
      </c>
      <c r="F40" s="104">
        <f t="shared" si="2"/>
        <v>8453335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IDEA PUBLIC SCHOOLS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1.86312089E8</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1.68371713E8</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2.12595601E8</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3203979.0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548648.0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2871589.0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1.457294152E9</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2.23685099E8</v>
      </c>
      <c r="E12" s="109">
        <f>D11-D12</f>
        <v>1233609053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3.9344772E7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2.0143397E7</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5346647.0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1872347488</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1.40313562E8</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4949822.0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1.234168073E9</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1.10677294E8</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1013534.0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2.1118046E7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1512240331</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1225999.0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3.58881158E8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360107157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1872347488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IDEA PUBLIC SCHOOLS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915595156</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49279888</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866315268</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72192939</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354683802</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4.912998514</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1225999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915595156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76299596.33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0.01606822393</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39344772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915595156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76299596.33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0.515661601</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5.428660115</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914379350</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951130243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0.9613608196</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514654002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89857756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604511758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915595156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0.6602391396</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82142044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514654002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0.1596063446</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831347742</v>
      </c>
      <c r="E41" s="165">
        <f t="shared" ref="E41:E44" si="1">D41/$D$44</f>
        <v>0.9079861733</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75794079</v>
      </c>
      <c r="E42" s="165">
        <f t="shared" si="1"/>
        <v>0.0827812145</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8453335</v>
      </c>
      <c r="E43" s="165">
        <f t="shared" si="1"/>
        <v>0.009232612192</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915595156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934329655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8453335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110.5279342</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573903619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1379431457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0.4160435925</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111690828</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1872347488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0.05965283085</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IDEA PUBLIC SCHOOLS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275742.0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9.77369855E8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478314.0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1160893.0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978123911</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1.0042096E7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9605637.0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19647733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1216643.0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2779948.0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2.2571753E7</v>
      </c>
      <c r="E26" s="50">
        <v>207.0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2.2462266E7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109487</v>
      </c>
      <c r="E28" s="75">
        <f t="shared" si="2"/>
        <v>207</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109694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66036.0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23806.0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42230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22865.0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22865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1001943024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IDEA PUBLIC SCHOOLS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840015</v>
      </c>
      <c r="D4" s="99">
        <v>840015.0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5101235</v>
      </c>
      <c r="D7" s="99">
        <v>4794218.0</v>
      </c>
      <c r="E7" s="99">
        <v>291967.0</v>
      </c>
      <c r="F7" s="99">
        <v>15050.0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543441639</v>
      </c>
      <c r="D9" s="99">
        <v>5.10331662E8</v>
      </c>
      <c r="E9" s="99">
        <v>3.148705E7</v>
      </c>
      <c r="F9" s="99">
        <v>1622927.0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29431340</v>
      </c>
      <c r="D10" s="99">
        <v>2.7873279E7</v>
      </c>
      <c r="E10" s="99">
        <v>1456833.0</v>
      </c>
      <c r="F10" s="99">
        <v>101228.0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56541293</v>
      </c>
      <c r="D11" s="99">
        <v>5.337514E7</v>
      </c>
      <c r="E11" s="99">
        <v>3036876.0</v>
      </c>
      <c r="F11" s="99">
        <v>129277.0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8400044</v>
      </c>
      <c r="D12" s="99">
        <v>7847469.0</v>
      </c>
      <c r="E12" s="99">
        <v>524262.0</v>
      </c>
      <c r="F12" s="99">
        <v>28313.0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1647605</v>
      </c>
      <c r="D15" s="99">
        <v>0.0</v>
      </c>
      <c r="E15" s="99">
        <v>1623855.0</v>
      </c>
      <c r="F15" s="99">
        <v>23750.0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179000</v>
      </c>
      <c r="D16" s="99">
        <v>0.0</v>
      </c>
      <c r="E16" s="99">
        <v>179000.0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14261864</v>
      </c>
      <c r="D20" s="99">
        <v>1.3627005E7</v>
      </c>
      <c r="E20" s="99">
        <v>634859.0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9955497</v>
      </c>
      <c r="D21" s="99">
        <v>1530831.0</v>
      </c>
      <c r="E21" s="99">
        <v>8424666.0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73658516</v>
      </c>
      <c r="D22" s="99">
        <v>6.6408983E7</v>
      </c>
      <c r="E22" s="99">
        <v>6958648.0</v>
      </c>
      <c r="F22" s="99">
        <v>290885.0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676413</v>
      </c>
      <c r="D23" s="99">
        <v>0.0</v>
      </c>
      <c r="E23" s="99">
        <v>676413.0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47145501</v>
      </c>
      <c r="D25" s="99">
        <v>4.353642E7</v>
      </c>
      <c r="E25" s="99">
        <v>3603363.0</v>
      </c>
      <c r="F25" s="99">
        <v>5718.0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11078387</v>
      </c>
      <c r="D26" s="99">
        <v>9866409.0</v>
      </c>
      <c r="E26" s="99">
        <v>1135828.0</v>
      </c>
      <c r="F26" s="99">
        <v>76150.0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53626868</v>
      </c>
      <c r="D29" s="99">
        <v>5.126745E7</v>
      </c>
      <c r="E29" s="99">
        <v>2359418.0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42464966</v>
      </c>
      <c r="D31" s="99">
        <v>4.0236337E7</v>
      </c>
      <c r="E31" s="99">
        <v>2228629.0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6869075</v>
      </c>
      <c r="D32" s="99">
        <v>6415813.0</v>
      </c>
      <c r="E32" s="99">
        <v>453262.0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43473740</v>
      </c>
      <c r="D34" s="99">
        <v>4.347374E7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4127073</v>
      </c>
      <c r="D35" s="99">
        <v>4127073.0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3673720</v>
      </c>
      <c r="D36" s="99">
        <v>2710451.0</v>
      </c>
      <c r="E36" s="99">
        <v>963269.0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3483435</v>
      </c>
      <c r="D37" s="99">
        <v>3483435.0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5818401</v>
      </c>
      <c r="D38" s="99">
        <v>4845515.0</v>
      </c>
      <c r="E38" s="99">
        <v>972886.0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965895627</v>
      </c>
      <c r="D40" s="104">
        <f t="shared" si="2"/>
        <v>896591245</v>
      </c>
      <c r="E40" s="104">
        <f t="shared" si="2"/>
        <v>67011084</v>
      </c>
      <c r="F40" s="104">
        <f t="shared" si="2"/>
        <v>2293298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IDEA PUBLIC SCHOOLS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1.49255884E8</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1.56118056E8</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2.58272614E8</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267982.0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607030.0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4224814.0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1.542679723E9</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2.80018611E8</v>
      </c>
      <c r="E12" s="109">
        <f>D11-D12</f>
        <v>1262661112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4.140925E7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1.2347721E7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1885164463</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9.6665233E7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4787074.0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1.203067981E9</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1.7250794E8</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814795.0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3.8685678E7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1516528701</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3419468.0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3.65216294E8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368635762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1885164463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