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1" sheetId="3" r:id="rId7"/>
    <sheet state="visible" name="Expenses 2021" sheetId="4" r:id="rId8"/>
    <sheet state="visible" name="Balance Sheet 2021" sheetId="5" r:id="rId9"/>
    <sheet state="visible" name="Ratios 2021" sheetId="6" r:id="rId10"/>
    <sheet state="visible" name="Revenues 2022" sheetId="7" r:id="rId11"/>
    <sheet state="visible" name="Expenses 2022" sheetId="8" r:id="rId12"/>
    <sheet state="visible" name="Balance Sheet 2022" sheetId="9" r:id="rId13"/>
    <sheet state="visible" name="Ratios 2022" sheetId="10" r:id="rId14"/>
    <sheet state="visible" name="Revenues 2023" sheetId="11" r:id="rId15"/>
    <sheet state="visible" name="Expenses 2023" sheetId="12" r:id="rId16"/>
    <sheet state="visible" name="Balance Sheet 2023" sheetId="13" r:id="rId17"/>
    <sheet state="visible" name="Ratios 2023" sheetId="14" r:id="rId18"/>
    <sheet state="visible" name="Multi-Year Ratios" sheetId="15" r:id="rId19"/>
  </sheets>
  <definedNames/>
  <calcPr/>
</workbook>
</file>

<file path=xl/sharedStrings.xml><?xml version="1.0" encoding="utf-8"?>
<sst xmlns="http://schemas.openxmlformats.org/spreadsheetml/2006/main" count="871" uniqueCount="249">
  <si>
    <t>LOVE146</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</si>
  <si>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</si>
  <si>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</si>
  <si>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</si>
  <si>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</si>
  <si>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</si>
  <si>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</si>
  <si>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</si>
  <si>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</si>
  <si>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</si>
  <si>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</si>
  <si>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</si>
  <si>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</si>
  <si>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</si>
  <si>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</si>
  <si>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</si>
  <si>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</si>
  <si>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</si>
  <si>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</si>
  <si>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</si>
  <si>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</si>
  <si>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</si>
  <si>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</si>
  <si>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</si>
  <si>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</si>
  <si>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</si>
  <si>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</si>
  <si>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</si>
  <si>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</si>
  <si>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</si>
  <si>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</si>
  <si>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</si>
  <si>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</si>
  <si>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</si>
  <si>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</si>
  <si>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</si>
  <si>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</si>
  <si>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</si>
  <si>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</si>
  <si>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</si>
  <si>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</si>
  <si>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</si>
  <si>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</si>
  <si>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</si>
  <si>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</si>
  <si>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</si>
  <si>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</si>
  <si>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</si>
  <si>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</si>
  <si>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</si>
  <si>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</si>
  <si>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</si>
  <si>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</si>
  <si>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</si>
  <si>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</si>
  <si>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</si>
  <si>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</si>
  <si>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</si>
  <si>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</si>
  <si>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</si>
  <si>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</si>
  <si>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</si>
  <si>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</si>
  <si>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</si>
  <si>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</si>
  <si>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</si>
  <si>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</si>
  <si>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</si>
  <si>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</si>
  <si>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</si>
  <si>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</si>
  <si>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</si>
  <si>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</si>
  <si>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</si>
  <si>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</si>
  <si>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</si>
  <si>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</si>
  <si>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</si>
  <si>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</si>
  <si>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</si>
  <si>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</si>
  <si>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</si>
  <si>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</si>
  <si>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</si>
  <si>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</si>
  <si>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</si>
  <si>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</si>
  <si>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</si>
  <si>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</si>
  <si>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</si>
  <si>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</si>
  <si>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</si>
  <si>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</si>
  <si>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</si>
  <si>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</si>
  <si>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</si>
  <si>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</si>
  <si>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</si>
  <si>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</si>
  <si>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</si>
  <si>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</si>
  <si>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</si>
  <si>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</si>
  <si>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</si>
  <si>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</si>
  <si>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</si>
  <si>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</si>
  <si>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</si>
  <si>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</si>
  <si>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</si>
  <si>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</si>
  <si>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</si>
  <si>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</si>
  <si>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</si>
  <si>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</si>
  <si>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</si>
  <si>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</si>
  <si>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</si>
  <si>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</si>
  <si>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</si>
  <si>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</si>
  <si>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</si>
  <si>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</si>
  <si>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</si>
  <si>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</si>
  <si>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</si>
  <si>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</si>
  <si>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</si>
  <si>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</si>
  <si>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</si>
  <si>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</si>
  <si>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</si>
  <si>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</si>
  <si>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</si>
  <si>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</si>
  <si>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CONTRACT LABOR</t>
  </si>
  <si>
    <t>PROGRAM SUPPLIES</t>
  </si>
  <si>
    <t>OTHER</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</si>
  <si>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</si>
  <si>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</si>
  <si>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</si>
  <si>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</si>
  <si>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</si>
  <si>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</si>
  <si>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</si>
  <si>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</si>
  <si>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</si>
  <si>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</si>
  <si>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</si>
  <si>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</si>
  <si>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</si>
  <si>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</si>
  <si>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</si>
  <si>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</si>
  <si>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</si>
  <si>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</si>
  <si>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</si>
  <si>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</si>
  <si>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</si>
  <si>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</si>
  <si>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</si>
  <si>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</si>
  <si>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</si>
  <si>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</si>
  <si>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</si>
  <si>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</si>
  <si>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</si>
  <si>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</si>
  <si>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</si>
  <si>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</si>
  <si>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</si>
  <si>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</si>
  <si>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</si>
  <si>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</si>
  <si>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</si>
  <si>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</si>
  <si>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</si>
  <si>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</si>
  <si>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</si>
  <si>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</si>
  <si>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</si>
  <si>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</si>
  <si>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</si>
  <si>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</si>
  <si>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</si>
  <si>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</si>
  <si>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</si>
  <si>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</si>
  <si>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</si>
  <si>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</si>
  <si>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</si>
  <si>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</si>
  <si>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</si>
  <si>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</si>
  <si>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</si>
  <si>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</si>
  <si>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</si>
  <si>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</si>
  <si>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</si>
  <si>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</si>
  <si>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</si>
  <si>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</si>
  <si>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</si>
  <si>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</si>
  <si>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</si>
  <si>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</si>
  <si>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</si>
  <si>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</si>
  <si>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</si>
  <si>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</si>
  <si>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</si>
  <si>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</si>
  <si>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</si>
  <si>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</si>
  <si>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</si>
  <si>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</si>
  <si>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</si>
  <si>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</si>
  <si>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</si>
  <si>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</si>
  <si>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</si>
  <si>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</si>
  <si>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</si>
  <si>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</si>
  <si>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</si>
  <si>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</si>
  <si>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</si>
  <si>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</si>
  <si>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</si>
  <si>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</si>
  <si>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</si>
  <si>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</si>
  <si>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</si>
  <si>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</si>
  <si>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</si>
  <si>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</si>
  <si>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</si>
  <si>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</si>
  <si>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</si>
  <si>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Postage and Shipping</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</si>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</sst>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LOVE146</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4911943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3907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4908036</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409003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1354257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3.311117522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1553318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4911943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409328.5833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3.79479485</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4911943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409328.5833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3.311117522</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2789785</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5103015</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0.5466934743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2976615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599481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3576096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4911943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0.7280410216</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341912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2976615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0.1148660475</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240</v>
      </c>
      <c r="D41" s="75">
        <f>'Expenses 2022'!D40</f>
        <v>3467229</v>
      </c>
      <c r="E41" s="165">
        <f t="shared" ref="E41:E44" si="1">D41/$D$44</f>
        <v>0.7058772873</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815105</v>
      </c>
      <c r="E42" s="165">
        <f t="shared" si="1"/>
        <v>0.1659434973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629609</v>
      </c>
      <c r="E43" s="165">
        <f t="shared" si="1"/>
        <v>0.1281792154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4911943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5000599</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629609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7.942388054</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1944121</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170852</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11.37897713</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2274322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LOVE146</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107522.0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2100110.0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2318266.0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27318.0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4525898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194907.0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194907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25524.0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12303.0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14373.0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-2070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3556.0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2528.0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1028</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4253.0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4253</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4749540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LOVE146</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268223</v>
      </c>
      <c r="D5" s="99">
        <v>268223.0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252763</v>
      </c>
      <c r="D7" s="99">
        <v>48835.0</v>
      </c>
      <c r="E7" s="99">
        <v>136879.0</v>
      </c>
      <c r="F7" s="99">
        <v>67049.0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3140722</v>
      </c>
      <c r="D9" s="99">
        <v>2318208.0</v>
      </c>
      <c r="E9" s="99">
        <v>472059.0</v>
      </c>
      <c r="F9" s="99">
        <v>350455.0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12747</v>
      </c>
      <c r="D10" s="99">
        <v>8892.0</v>
      </c>
      <c r="E10" s="99">
        <v>2287.0</v>
      </c>
      <c r="F10" s="99">
        <v>1568.0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353464</v>
      </c>
      <c r="D11" s="99">
        <v>264979.0</v>
      </c>
      <c r="E11" s="99">
        <v>43433.0</v>
      </c>
      <c r="F11" s="99">
        <v>45052.0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273645</v>
      </c>
      <c r="D12" s="99">
        <v>190874.0</v>
      </c>
      <c r="E12" s="99">
        <v>49104.0</v>
      </c>
      <c r="F12" s="99">
        <v>33667.0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30868</v>
      </c>
      <c r="D15" s="99">
        <v>3352.0</v>
      </c>
      <c r="E15" s="99">
        <v>27516.0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15500</v>
      </c>
      <c r="D16" s="99">
        <v>0.0</v>
      </c>
      <c r="E16" s="99">
        <v>15500.0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16554</v>
      </c>
      <c r="D20" s="99">
        <v>0.0</v>
      </c>
      <c r="E20" s="99">
        <v>16554.0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40031</v>
      </c>
      <c r="D21" s="99">
        <v>13021.0</v>
      </c>
      <c r="E21" s="99">
        <v>2814.0</v>
      </c>
      <c r="F21" s="99">
        <v>24196.0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158322</v>
      </c>
      <c r="D22" s="99">
        <v>68732.0</v>
      </c>
      <c r="E22" s="99">
        <v>24315.0</v>
      </c>
      <c r="F22" s="99">
        <v>65275.0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130894</v>
      </c>
      <c r="D23" s="99">
        <v>32670.0</v>
      </c>
      <c r="E23" s="99">
        <v>83836.0</v>
      </c>
      <c r="F23" s="99">
        <v>14388.0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116546</v>
      </c>
      <c r="D25" s="99">
        <v>85692.0</v>
      </c>
      <c r="E25" s="99">
        <v>24063.0</v>
      </c>
      <c r="F25" s="99">
        <v>6791.0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199037</v>
      </c>
      <c r="D26" s="99">
        <v>154833.0</v>
      </c>
      <c r="E26" s="99">
        <v>7174.0</v>
      </c>
      <c r="F26" s="99">
        <v>37030.0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93543</v>
      </c>
      <c r="D28" s="99">
        <v>76423.0</v>
      </c>
      <c r="E28" s="99">
        <v>9269.0</v>
      </c>
      <c r="F28" s="99">
        <v>7851.0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2854</v>
      </c>
      <c r="D31" s="99">
        <v>0.0</v>
      </c>
      <c r="E31" s="99">
        <v>1835.0</v>
      </c>
      <c r="F31" s="99">
        <v>1019.0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100069</v>
      </c>
      <c r="D32" s="99">
        <v>87351.0</v>
      </c>
      <c r="E32" s="99">
        <v>12718.0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136</v>
      </c>
      <c r="C34" s="98">
        <f t="shared" si="1"/>
        <v>105027</v>
      </c>
      <c r="D34" s="99">
        <v>105027.0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135</v>
      </c>
      <c r="C35" s="98">
        <f t="shared" si="1"/>
        <v>56029</v>
      </c>
      <c r="D35" s="99">
        <v>13699.0</v>
      </c>
      <c r="E35" s="99">
        <v>10530.0</v>
      </c>
      <c r="F35" s="99">
        <v>31800.0</v>
      </c>
      <c r="G35" s="43"/>
      <c r="H35" s="43"/>
      <c r="I35" s="43"/>
      <c r="J35" s="43"/>
      <c r="K35" s="43"/>
      <c r="L35" s="43"/>
      <c r="M35" s="43"/>
      <c r="N35" s="43"/>
      <c r="O35" s="43"/>
      <c r="P35" s="43"/>
      <c r="Q35" s="43"/>
      <c r="R35" s="43"/>
      <c r="S35" s="43"/>
      <c r="T35" s="43"/>
      <c r="U35" s="43"/>
      <c r="V35" s="43"/>
      <c r="W35" s="43"/>
      <c r="X35" s="43"/>
      <c r="Y35" s="43"/>
      <c r="Z35" s="43"/>
    </row>
    <row r="36">
      <c r="A36" s="45" t="s">
        <v>50</v>
      </c>
      <c r="B36" s="60" t="s">
        <v>239</v>
      </c>
      <c r="C36" s="98">
        <f t="shared" si="1"/>
        <v>26798</v>
      </c>
      <c r="D36" s="99">
        <v>3975.0</v>
      </c>
      <c r="E36" s="99">
        <v>386.0</v>
      </c>
      <c r="F36" s="99">
        <v>22437.0</v>
      </c>
      <c r="G36" s="43"/>
      <c r="H36" s="43"/>
      <c r="I36" s="43"/>
      <c r="J36" s="43"/>
      <c r="K36" s="43"/>
      <c r="L36" s="43"/>
      <c r="M36" s="43"/>
      <c r="N36" s="43"/>
      <c r="O36" s="43"/>
      <c r="P36" s="43"/>
      <c r="Q36" s="43"/>
      <c r="R36" s="43"/>
      <c r="S36" s="43"/>
      <c r="T36" s="43"/>
      <c r="U36" s="43"/>
      <c r="V36" s="43"/>
      <c r="W36" s="43"/>
      <c r="X36" s="43"/>
      <c r="Y36" s="43"/>
      <c r="Z36" s="43"/>
    </row>
    <row r="37">
      <c r="A37" s="45" t="s">
        <v>52</v>
      </c>
      <c r="B37" s="60" t="s">
        <v>137</v>
      </c>
      <c r="C37" s="98">
        <f t="shared" si="1"/>
        <v>8071</v>
      </c>
      <c r="D37" s="99">
        <v>6180.0</v>
      </c>
      <c r="E37" s="99">
        <v>1546.0</v>
      </c>
      <c r="F37" s="99">
        <v>345.0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5401707</v>
      </c>
      <c r="D40" s="104">
        <f t="shared" si="2"/>
        <v>3750966</v>
      </c>
      <c r="E40" s="104">
        <f t="shared" si="2"/>
        <v>941818</v>
      </c>
      <c r="F40" s="104">
        <f t="shared" si="2"/>
        <v>708923</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LOVE146</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743137.0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83000.0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389463.0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144953.0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72909.0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70067.0</v>
      </c>
      <c r="E12" s="109">
        <f>D11-D12</f>
        <v>2842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225072.0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1588467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261338.0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5251.0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171741.0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438330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1067137.0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83000.0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1150137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1588467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LOVE146</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5401707</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2854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5398853</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449904.4167</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743137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1.651766403</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1067137</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5401707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450142.25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2.370666162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5401707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450142.25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1.651766403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2318266</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4749540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0.4881032689</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3393485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639856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4033341</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5401707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0.7466789665</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366211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3393485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0.1079159036</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2023'!D40</f>
        <v>3750966</v>
      </c>
      <c r="E41" s="165">
        <f t="shared" ref="E41:E44" si="1">D41/$D$44</f>
        <v>0.6944038246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941818</v>
      </c>
      <c r="E42" s="165">
        <f t="shared" si="1"/>
        <v>0.174355625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708923</v>
      </c>
      <c r="E43" s="165">
        <f t="shared" si="1"/>
        <v>0.1312405504</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5401707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4525898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708923</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6.38418841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1360553</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266589</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5.103560162</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1588467</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LOVE146</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181</v>
      </c>
      <c r="D5" s="177">
        <f>'Ratios 2021'!D8</f>
        <v>4.088593206</v>
      </c>
      <c r="E5" s="177">
        <f>'Ratios 2022'!D8</f>
        <v>3.311117522</v>
      </c>
      <c r="F5" s="177">
        <f>'Ratios 2023'!D8</f>
        <v>1.651766403</v>
      </c>
      <c r="G5" s="177">
        <f>average(D5:F5)</f>
        <v>3.017159044</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189</v>
      </c>
      <c r="D10" s="149">
        <f>'Ratios 2021'!D14</f>
        <v>4.134609511</v>
      </c>
      <c r="E10" s="149">
        <f>'Ratios 2022'!D14</f>
        <v>3.79479485</v>
      </c>
      <c r="F10" s="149">
        <f>'Ratios 2023'!D14</f>
        <v>2.370666162</v>
      </c>
      <c r="G10" s="177">
        <f>average(D10:F10)</f>
        <v>3.433356841</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0</v>
      </c>
      <c r="E15" s="180">
        <f>'Ratios 2022'!D20</f>
        <v>0</v>
      </c>
      <c r="F15" s="180">
        <f>'Ratios 2023'!D20</f>
        <v>0</v>
      </c>
      <c r="G15" s="177">
        <f>average(D15:F15)</f>
        <v>0</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0.5244736816</v>
      </c>
      <c r="E20" s="163">
        <f>'Ratios 2022'!D26</f>
        <v>0.5466934743</v>
      </c>
      <c r="F20" s="163">
        <f>'Ratios 2023'!D26</f>
        <v>0.4881032689</v>
      </c>
      <c r="G20" s="181">
        <f>average(D20:F20)</f>
        <v>0.5197568083</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0.7427637107</v>
      </c>
      <c r="E25" s="163">
        <f>'Ratios 2022'!D33</f>
        <v>0.7280410216</v>
      </c>
      <c r="F25" s="163">
        <f>'Ratios 2023'!D33</f>
        <v>0.7466789665</v>
      </c>
      <c r="G25" s="181">
        <f>average(D25:F25)</f>
        <v>0.739161233</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0.11484267</v>
      </c>
      <c r="E30" s="163">
        <f>'Ratios 2022'!D38</f>
        <v>0.1148660475</v>
      </c>
      <c r="F30" s="163">
        <f>'Ratios 2023'!D38</f>
        <v>0.1079159036</v>
      </c>
      <c r="G30" s="181">
        <f>average(D30:F30)</f>
        <v>0.1125415404</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0.7003323376</v>
      </c>
      <c r="E35" s="163">
        <f>'Ratios 2022'!E41</f>
        <v>0.7058772873</v>
      </c>
      <c r="F35" s="163">
        <f>'Ratios 2023'!E41</f>
        <v>0.6944038246</v>
      </c>
      <c r="G35" s="181">
        <f t="shared" ref="G35:G37" si="1">average(D35:F35)</f>
        <v>0.7002044831</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0.1793639282</v>
      </c>
      <c r="E36" s="163">
        <f>'Ratios 2022'!E42</f>
        <v>0.1659434973</v>
      </c>
      <c r="F36" s="163">
        <f>'Ratios 2023'!E42</f>
        <v>0.174355625</v>
      </c>
      <c r="G36" s="181">
        <f t="shared" si="1"/>
        <v>0.1732210168</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0.1203037342</v>
      </c>
      <c r="E37" s="163">
        <f>'Ratios 2022'!E43</f>
        <v>0.1281792154</v>
      </c>
      <c r="F37" s="163">
        <f>'Ratios 2023'!E43</f>
        <v>0.1312405504</v>
      </c>
      <c r="G37" s="181">
        <f t="shared" si="1"/>
        <v>0.1265745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7.988276745</v>
      </c>
      <c r="E42" s="166">
        <f>'Ratios 2022'!D49</f>
        <v>7.942388054</v>
      </c>
      <c r="F42" s="166">
        <f>'Ratios 2023'!D49</f>
        <v>6.38418841</v>
      </c>
      <c r="G42" s="183">
        <f>average(D42:F42)</f>
        <v>7.438284403</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11.29975974</v>
      </c>
      <c r="E47" s="149">
        <f>'Ratios 2022'!D54</f>
        <v>11.37897713</v>
      </c>
      <c r="F47" s="149">
        <f>'Ratios 2023'!D54</f>
        <v>5.103560162</v>
      </c>
      <c r="G47" s="177">
        <f>average(D47:F47)</f>
        <v>9.260765677</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LOVE146</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LOVE146</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57242.0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1746094.0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2221038.0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12074.0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4024374</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183383.0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183383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396.0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26641.0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26641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4234794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LOVE146</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227971</v>
      </c>
      <c r="D5" s="99">
        <v>227971.0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136469</v>
      </c>
      <c r="D7" s="99">
        <v>74283.0</v>
      </c>
      <c r="E7" s="99">
        <v>30226.0</v>
      </c>
      <c r="F7" s="99">
        <v>31960.0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2456966</v>
      </c>
      <c r="D9" s="99">
        <v>1712423.0</v>
      </c>
      <c r="E9" s="99">
        <v>463009.0</v>
      </c>
      <c r="F9" s="99">
        <v>281534.0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297837</v>
      </c>
      <c r="D11" s="99">
        <v>221029.0</v>
      </c>
      <c r="E11" s="99">
        <v>45391.0</v>
      </c>
      <c r="F11" s="99">
        <v>31417.0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219132</v>
      </c>
      <c r="D12" s="99">
        <v>151035.0</v>
      </c>
      <c r="E12" s="99">
        <v>41739.0</v>
      </c>
      <c r="F12" s="99">
        <v>26358.0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12161</v>
      </c>
      <c r="D15" s="99">
        <v>8038.0</v>
      </c>
      <c r="E15" s="99">
        <v>3569.0</v>
      </c>
      <c r="F15" s="99">
        <v>554.0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15088</v>
      </c>
      <c r="D16" s="99">
        <v>0.0</v>
      </c>
      <c r="E16" s="99">
        <v>15088.0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2625</v>
      </c>
      <c r="D18" s="99">
        <v>0.0</v>
      </c>
      <c r="E18" s="99">
        <v>0.0</v>
      </c>
      <c r="F18" s="99">
        <v>2625.0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7672</v>
      </c>
      <c r="D20" s="99">
        <v>0.0</v>
      </c>
      <c r="E20" s="99">
        <v>6422.0</v>
      </c>
      <c r="F20" s="99">
        <v>1250.0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23813</v>
      </c>
      <c r="D21" s="99">
        <v>3564.0</v>
      </c>
      <c r="E21" s="99">
        <v>0.0</v>
      </c>
      <c r="F21" s="99">
        <v>20249.0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171062</v>
      </c>
      <c r="D22" s="99">
        <v>61615.0</v>
      </c>
      <c r="E22" s="99">
        <v>30699.0</v>
      </c>
      <c r="F22" s="99">
        <v>78748.0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81471</v>
      </c>
      <c r="D23" s="99">
        <v>19351.0</v>
      </c>
      <c r="E23" s="99">
        <v>55262.0</v>
      </c>
      <c r="F23" s="99">
        <v>6858.0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73221</v>
      </c>
      <c r="D25" s="99">
        <v>57772.0</v>
      </c>
      <c r="E25" s="99">
        <v>13037.0</v>
      </c>
      <c r="F25" s="99">
        <v>2412.0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135366</v>
      </c>
      <c r="D26" s="99">
        <v>121574.0</v>
      </c>
      <c r="E26" s="99">
        <v>2795.0</v>
      </c>
      <c r="F26" s="99">
        <v>10997.0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28797</v>
      </c>
      <c r="D28" s="99">
        <v>24425.0</v>
      </c>
      <c r="E28" s="99">
        <v>3268.0</v>
      </c>
      <c r="F28" s="99">
        <v>1104.0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5347</v>
      </c>
      <c r="D31" s="99">
        <v>1249.0</v>
      </c>
      <c r="E31" s="99">
        <v>4098.0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60284</v>
      </c>
      <c r="D32" s="99">
        <v>46019.0</v>
      </c>
      <c r="E32" s="99">
        <v>14122.0</v>
      </c>
      <c r="F32" s="99">
        <v>143.0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136103</v>
      </c>
      <c r="D34" s="99">
        <v>107603.0</v>
      </c>
      <c r="E34" s="99">
        <v>21000.0</v>
      </c>
      <c r="F34" s="99">
        <v>7500.0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94682</v>
      </c>
      <c r="D35" s="99">
        <v>94682.0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1542</v>
      </c>
      <c r="D36" s="99">
        <v>85.0</v>
      </c>
      <c r="E36" s="99">
        <v>1381.0</v>
      </c>
      <c r="F36" s="99">
        <v>76.0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4187609</v>
      </c>
      <c r="D40" s="104">
        <f t="shared" si="2"/>
        <v>2932718</v>
      </c>
      <c r="E40" s="104">
        <f t="shared" si="2"/>
        <v>751106</v>
      </c>
      <c r="F40" s="104">
        <f t="shared" si="2"/>
        <v>503785</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LOVE146</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1424964.0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229541.0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95082.0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204579.0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198033.0</v>
      </c>
      <c r="E12" s="109">
        <f>D11-D12</f>
        <v>6546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9933.0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1766066</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143438.0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11396.0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154834</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1442844.0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168388.0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1611232</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1766066</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LOVE146</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4187609</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5347</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4182262</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348521.8333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1424964</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4.088593206</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1442844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4187609</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348967.4167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4.134609511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4187609</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348967.4167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0</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4.088593206</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2221038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4234794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0.5244736816</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2593435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516969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3110404</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4187609</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0.7427637107</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297837</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2593435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0.11484267</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2932718</v>
      </c>
      <c r="E41" s="165">
        <f t="shared" ref="E41:E44" si="1">D41/$D$44</f>
        <v>0.7003323376</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751106</v>
      </c>
      <c r="E42" s="165">
        <f t="shared" si="1"/>
        <v>0.1793639282</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503785</v>
      </c>
      <c r="E43" s="165">
        <f t="shared" si="1"/>
        <v>0.1203037342</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4187609</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4024374</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503785</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7.988276745</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1749587</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154834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11.29975974</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1766066</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LOVE146</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196591.0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2014223.0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2789785.0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22659.0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5000599</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155724.0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155724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7543.0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40615.0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109553.0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-68938</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8087.0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8087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5103015</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LOVE146</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254193</v>
      </c>
      <c r="D5" s="99">
        <v>254193.0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248242</v>
      </c>
      <c r="D7" s="99">
        <v>83150.0</v>
      </c>
      <c r="E7" s="99">
        <v>116398.0</v>
      </c>
      <c r="F7" s="99">
        <v>48694.0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2728373</v>
      </c>
      <c r="D9" s="99">
        <v>1985145.0</v>
      </c>
      <c r="E9" s="99">
        <v>412374.0</v>
      </c>
      <c r="F9" s="99">
        <v>330854.0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10815</v>
      </c>
      <c r="D10" s="99">
        <v>0.0</v>
      </c>
      <c r="E10" s="99">
        <v>10815.0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331097</v>
      </c>
      <c r="D11" s="99">
        <v>235578.0</v>
      </c>
      <c r="E11" s="99">
        <v>58512.0</v>
      </c>
      <c r="F11" s="99">
        <v>37007.0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257569</v>
      </c>
      <c r="D12" s="99">
        <v>178971.0</v>
      </c>
      <c r="E12" s="99">
        <v>45755.0</v>
      </c>
      <c r="F12" s="99">
        <v>32843.0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11137</v>
      </c>
      <c r="D15" s="99">
        <v>10024.0</v>
      </c>
      <c r="E15" s="99">
        <v>414.0</v>
      </c>
      <c r="F15" s="99">
        <v>699.0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15124</v>
      </c>
      <c r="D16" s="99">
        <v>0.0</v>
      </c>
      <c r="E16" s="99">
        <v>15124.0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18677</v>
      </c>
      <c r="D20" s="99">
        <v>0.0</v>
      </c>
      <c r="E20" s="99">
        <v>18677.0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30615</v>
      </c>
      <c r="D21" s="99">
        <v>6396.0</v>
      </c>
      <c r="E21" s="99">
        <v>3150.0</v>
      </c>
      <c r="F21" s="99">
        <v>21069.0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159959</v>
      </c>
      <c r="D22" s="99">
        <v>71585.0</v>
      </c>
      <c r="E22" s="99">
        <v>16638.0</v>
      </c>
      <c r="F22" s="99">
        <v>71736.0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94961</v>
      </c>
      <c r="D23" s="99">
        <v>20646.0</v>
      </c>
      <c r="E23" s="99">
        <v>65639.0</v>
      </c>
      <c r="F23" s="99">
        <v>8676.0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119969</v>
      </c>
      <c r="D25" s="99">
        <v>90877.0</v>
      </c>
      <c r="E25" s="99">
        <v>23518.0</v>
      </c>
      <c r="F25" s="99">
        <v>5574.0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186708</v>
      </c>
      <c r="D26" s="99">
        <v>145255.0</v>
      </c>
      <c r="E26" s="99">
        <v>8612.0</v>
      </c>
      <c r="F26" s="99">
        <v>32841.0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72658</v>
      </c>
      <c r="D28" s="99">
        <v>66051.0</v>
      </c>
      <c r="E28" s="99">
        <v>4770.0</v>
      </c>
      <c r="F28" s="99">
        <v>1837.0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3907</v>
      </c>
      <c r="D31" s="99">
        <v>0.0</v>
      </c>
      <c r="E31" s="99">
        <v>0.0</v>
      </c>
      <c r="F31" s="99">
        <v>3907.0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67292</v>
      </c>
      <c r="D32" s="99">
        <v>53873.0</v>
      </c>
      <c r="E32" s="99">
        <v>13419.0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150177</v>
      </c>
      <c r="D34" s="99">
        <v>129257.0</v>
      </c>
      <c r="E34" s="99">
        <v>0.0</v>
      </c>
      <c r="F34" s="99">
        <v>20920.0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123334</v>
      </c>
      <c r="D35" s="99">
        <v>123334.0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14078</v>
      </c>
      <c r="D36" s="99">
        <v>9157.0</v>
      </c>
      <c r="E36" s="99">
        <v>656.0</v>
      </c>
      <c r="F36" s="99">
        <v>4265.0</v>
      </c>
      <c r="G36" s="43"/>
      <c r="H36" s="43"/>
      <c r="I36" s="43"/>
      <c r="J36" s="43"/>
      <c r="K36" s="43"/>
      <c r="L36" s="43"/>
      <c r="M36" s="43"/>
      <c r="N36" s="43"/>
      <c r="O36" s="43"/>
      <c r="P36" s="43"/>
      <c r="Q36" s="43"/>
      <c r="R36" s="43"/>
      <c r="S36" s="43"/>
      <c r="T36" s="43"/>
      <c r="U36" s="43"/>
      <c r="V36" s="43"/>
      <c r="W36" s="43"/>
      <c r="X36" s="43"/>
      <c r="Y36" s="43"/>
      <c r="Z36" s="43"/>
    </row>
    <row r="37">
      <c r="A37" s="45" t="s">
        <v>52</v>
      </c>
      <c r="B37" s="60" t="s">
        <v>239</v>
      </c>
      <c r="C37" s="98">
        <f t="shared" si="1"/>
        <v>13058</v>
      </c>
      <c r="D37" s="99">
        <v>3737.0</v>
      </c>
      <c r="E37" s="99">
        <v>634.0</v>
      </c>
      <c r="F37" s="99">
        <v>8687.0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4911943</v>
      </c>
      <c r="D40" s="104">
        <f t="shared" si="2"/>
        <v>3467229</v>
      </c>
      <c r="E40" s="104">
        <f t="shared" si="2"/>
        <v>815105</v>
      </c>
      <c r="F40" s="104">
        <f t="shared" si="2"/>
        <v>629609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LOVE146</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1354257.0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176000.0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288524.0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125340.0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207636.0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201940.0</v>
      </c>
      <c r="E12" s="109">
        <f>D11-D12</f>
        <v>5696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324505.0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2274322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164852.0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6000.0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301166.0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472018</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1553318.0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248986.0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1802304</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2274322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