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<sst xmlns="http://schemas.openxmlformats.org/spreadsheetml/2006/main" count="871" uniqueCount="251">
  <si>
    <t>NATIONAL CENTER FOR YOUTH LAW</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</si>
  <si>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</si>
  <si>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</si>
  <si>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</si>
  <si>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</si>
  <si>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</si>
  <si>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</si>
  <si>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</si>
  <si>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</si>
  <si>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</si>
  <si>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</si>
  <si>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</si>
  <si>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</si>
  <si>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</si>
  <si>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</si>
  <si>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</si>
  <si>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</si>
  <si>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</si>
  <si>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</si>
  <si>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</si>
  <si>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</si>
  <si>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</si>
  <si>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</si>
  <si>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</si>
  <si>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</si>
  <si>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</si>
  <si>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</si>
  <si>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</si>
  <si>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</si>
  <si>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</si>
  <si>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</si>
  <si>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</si>
  <si>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</si>
  <si>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</si>
  <si>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</si>
  <si>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</si>
  <si>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</si>
  <si>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</si>
  <si>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</si>
  <si>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</si>
  <si>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</si>
  <si>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</si>
  <si>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</si>
  <si>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</si>
  <si>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</si>
  <si>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</si>
  <si>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</si>
  <si>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</si>
  <si>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</si>
  <si>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</si>
  <si>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</si>
  <si>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</si>
  <si>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</si>
  <si>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</si>
  <si>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</si>
  <si>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</si>
  <si>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</si>
  <si>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</si>
  <si>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</si>
  <si>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</si>
  <si>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</si>
  <si>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</si>
  <si>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</si>
  <si>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</si>
  <si>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Attorney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</si>
  <si>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</si>
  <si>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</si>
  <si>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</si>
  <si>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</si>
  <si>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</si>
  <si>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</si>
  <si>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</si>
  <si>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</si>
  <si>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</si>
  <si>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</si>
  <si>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</si>
  <si>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</si>
  <si>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</si>
  <si>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</si>
  <si>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</si>
  <si>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</si>
  <si>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</si>
  <si>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</si>
  <si>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</si>
  <si>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</si>
  <si>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</si>
  <si>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</si>
  <si>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</si>
  <si>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</si>
  <si>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</si>
  <si>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</si>
  <si>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</si>
  <si>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</si>
  <si>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</si>
  <si>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</si>
  <si>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</si>
  <si>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</si>
  <si>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</si>
  <si>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</si>
  <si>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</si>
  <si>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</si>
  <si>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</si>
  <si>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</si>
  <si>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</si>
  <si>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</si>
  <si>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</si>
  <si>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</si>
  <si>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</si>
  <si>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</si>
  <si>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</si>
  <si>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</si>
  <si>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</si>
  <si>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</si>
  <si>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</si>
  <si>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</si>
  <si>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</si>
  <si>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</si>
  <si>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</si>
  <si>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</si>
  <si>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</si>
  <si>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</si>
  <si>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</si>
  <si>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</si>
  <si>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</si>
  <si>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</si>
  <si>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</si>
  <si>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</si>
  <si>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</si>
  <si>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</si>
  <si>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</si>
  <si>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</si>
  <si>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</si>
  <si>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</si>
  <si>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</si>
  <si>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</si>
  <si>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Staff develop./recruit.</t>
  </si>
  <si>
    <t>Dues, licenses &amp; fees</t>
  </si>
  <si>
    <t>Bad debt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</si>
  <si>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</si>
  <si>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</si>
  <si>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</si>
  <si>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</si>
  <si>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</si>
  <si>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</si>
  <si>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</si>
  <si>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</si>
  <si>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</si>
  <si>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</si>
  <si>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</si>
  <si>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</si>
  <si>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</si>
  <si>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</si>
  <si>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</si>
  <si>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</si>
  <si>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</si>
  <si>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</si>
  <si>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</si>
  <si>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</si>
  <si>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</si>
  <si>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</si>
  <si>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</si>
  <si>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</si>
  <si>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</si>
  <si>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</si>
  <si>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</si>
  <si>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</si>
  <si>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</si>
  <si>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</si>
  <si>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</si>
  <si>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</si>
  <si>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</si>
  <si>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</si>
  <si>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</si>
  <si>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</si>
  <si>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</si>
  <si>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</si>
  <si>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</si>
  <si>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</si>
  <si>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</si>
  <si>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</si>
  <si>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</si>
  <si>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</si>
  <si>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</si>
  <si>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</si>
  <si>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</si>
  <si>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</si>
  <si>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</si>
  <si>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</si>
  <si>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</si>
  <si>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</si>
  <si>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</si>
  <si>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</si>
  <si>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</si>
  <si>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</si>
  <si>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</si>
  <si>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</si>
  <si>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</si>
  <si>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</si>
  <si>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</si>
  <si>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</si>
  <si>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</si>
  <si>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</si>
  <si>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</si>
  <si>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</si>
  <si>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</si>
  <si>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</si>
  <si>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</si>
  <si>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</si>
  <si>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</si>
  <si>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</si>
  <si>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</si>
  <si>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</si>
  <si>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</si>
  <si>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</si>
  <si>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</si>
  <si>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</si>
  <si>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</si>
  <si>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</si>
  <si>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</si>
  <si>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</si>
  <si>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</si>
  <si>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</si>
  <si>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</si>
  <si>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</si>
  <si>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</si>
  <si>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</si>
  <si>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</si>
  <si>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</si>
  <si>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</si>
  <si>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</si>
  <si>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</si>
  <si>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</si>
  <si>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</si>
  <si>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</si>
  <si>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</si>
  <si>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</si>
  <si>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</si>
  <si>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</si>
  <si>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</si>
  <si>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Cy Pres settlements</t>
  </si>
  <si>
    <t>Insurance settlement</t>
  </si>
  <si>
    <t>Other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</si>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</sst>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0" fillId="0" fontId="1" numFmtId="164" xfId="0" applyAlignment="1" applyFont="1" applyNumberFormat="1">
      <alignment horizontal="right" readingOrder="0"/>
    </xf>
    <xf borderId="0" fillId="0" fontId="1" numFmtId="3" xfId="0" applyAlignment="1" applyFont="1" applyNumberForma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CENTER FOR YOUTH LAW</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19032286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62997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18969289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1580774.083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4858747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3.073650467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13367663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19032286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1586023.833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8.428412436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13294233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19032286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1586023.833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8.382114266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11.45576473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6975788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13795088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0.5056718739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11024896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2618674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13643570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19032286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0.7168644902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1836272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11024896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0.1665568546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2023'!D40</f>
        <v>15339564</v>
      </c>
      <c r="E41" s="164">
        <f t="shared" ref="E41:E44" si="1">D41/$D$44</f>
        <v>0.8059759085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2639021</v>
      </c>
      <c r="E42" s="164">
        <f t="shared" si="1"/>
        <v>0.1386602219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1053701</v>
      </c>
      <c r="E43" s="164">
        <f t="shared" si="1"/>
        <v>0.05536386958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19032286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11251499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1053701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10.67807566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10910570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1696114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6.432686718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25256809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CENTER FOR YOUTH LAW</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3519960.0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1.331666E7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16836620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679342.0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679342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384576.0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1331.0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1331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1331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2.2656E7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2.229414E7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361860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361860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18263729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CENTER FOR YOUTH LAW</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1164953</v>
      </c>
      <c r="D3" s="99">
        <v>1164953.0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911954</v>
      </c>
      <c r="D7" s="99">
        <v>298026.0</v>
      </c>
      <c r="E7" s="99">
        <v>562974.0</v>
      </c>
      <c r="F7" s="99">
        <v>50954.0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10900617</v>
      </c>
      <c r="D9" s="99">
        <v>9333838.0</v>
      </c>
      <c r="E9" s="99">
        <v>721290.0</v>
      </c>
      <c r="F9" s="99">
        <v>845489.0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420549</v>
      </c>
      <c r="D10" s="99">
        <v>374177.0</v>
      </c>
      <c r="E10" s="99">
        <v>17332.0</v>
      </c>
      <c r="F10" s="99">
        <v>29040.0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1503685</v>
      </c>
      <c r="D11" s="99">
        <v>1303576.0</v>
      </c>
      <c r="E11" s="99">
        <v>94554.0</v>
      </c>
      <c r="F11" s="99">
        <v>105555.0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865806</v>
      </c>
      <c r="D12" s="99">
        <v>719775.0</v>
      </c>
      <c r="E12" s="99">
        <v>78338.0</v>
      </c>
      <c r="F12" s="99">
        <v>67693.0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35500</v>
      </c>
      <c r="D16" s="99">
        <v>0.0</v>
      </c>
      <c r="E16" s="99">
        <v>35500.0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1618186</v>
      </c>
      <c r="D20" s="99">
        <v>764400.0</v>
      </c>
      <c r="E20" s="99">
        <v>707882.0</v>
      </c>
      <c r="F20" s="99">
        <v>145904.0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1975</v>
      </c>
      <c r="D21" s="99">
        <v>1732.0</v>
      </c>
      <c r="E21" s="99">
        <v>167.0</v>
      </c>
      <c r="F21" s="99">
        <v>76.0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133926</v>
      </c>
      <c r="D22" s="99">
        <v>79301.0</v>
      </c>
      <c r="E22" s="99">
        <v>48218.0</v>
      </c>
      <c r="F22" s="99">
        <v>6407.0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614655</v>
      </c>
      <c r="D23" s="99">
        <v>449951.0</v>
      </c>
      <c r="E23" s="99">
        <v>116012.0</v>
      </c>
      <c r="F23" s="99">
        <v>48692.0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746645</v>
      </c>
      <c r="D25" s="99">
        <v>579877.0</v>
      </c>
      <c r="E25" s="99">
        <v>115573.0</v>
      </c>
      <c r="F25" s="99">
        <v>51195.0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491945</v>
      </c>
      <c r="D26" s="99">
        <v>425278.0</v>
      </c>
      <c r="E26" s="99">
        <v>57937.0</v>
      </c>
      <c r="F26" s="99">
        <v>8730.0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45612</v>
      </c>
      <c r="D28" s="99">
        <v>28246.0</v>
      </c>
      <c r="E28" s="99">
        <v>15767.0</v>
      </c>
      <c r="F28" s="99">
        <v>1599.0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57279</v>
      </c>
      <c r="D31" s="99">
        <v>43690.0</v>
      </c>
      <c r="E31" s="99">
        <v>9824.0</v>
      </c>
      <c r="F31" s="99">
        <v>3765.0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73468</v>
      </c>
      <c r="D32" s="99">
        <v>62970.0</v>
      </c>
      <c r="E32" s="99">
        <v>5259.0</v>
      </c>
      <c r="F32" s="99">
        <v>5239.0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84352</v>
      </c>
      <c r="D34" s="99">
        <v>52237.0</v>
      </c>
      <c r="E34" s="99">
        <v>29158.0</v>
      </c>
      <c r="F34" s="99">
        <v>2957.0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75536</v>
      </c>
      <c r="D35" s="99">
        <v>52535.0</v>
      </c>
      <c r="E35" s="99">
        <v>17295.0</v>
      </c>
      <c r="F35" s="99">
        <v>5706.0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51001</v>
      </c>
      <c r="D36" s="99">
        <v>21305.0</v>
      </c>
      <c r="E36" s="99">
        <v>29570.0</v>
      </c>
      <c r="F36" s="99">
        <v>126.0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19797644</v>
      </c>
      <c r="D40" s="103">
        <f t="shared" si="2"/>
        <v>15755867</v>
      </c>
      <c r="E40" s="103">
        <f t="shared" si="2"/>
        <v>2662650</v>
      </c>
      <c r="F40" s="103">
        <f t="shared" si="2"/>
        <v>1379127</v>
      </c>
      <c r="G40" s="43"/>
      <c r="H40" s="43"/>
      <c r="I40" s="43"/>
      <c r="J40" s="43"/>
      <c r="K40" s="43"/>
      <c r="L40" s="43"/>
      <c r="M40" s="43"/>
      <c r="N40" s="43"/>
      <c r="O40" s="43"/>
      <c r="P40" s="43"/>
      <c r="Q40" s="43"/>
      <c r="R40" s="43"/>
      <c r="S40" s="43"/>
      <c r="T40" s="43"/>
      <c r="U40" s="43"/>
      <c r="V40" s="43"/>
      <c r="W40" s="43"/>
      <c r="X40" s="43"/>
      <c r="Y40" s="43"/>
      <c r="Z40" s="43"/>
    </row>
    <row r="41">
      <c r="A41" s="91"/>
      <c r="B41" s="92"/>
      <c r="C41" s="175"/>
      <c r="D41" s="176"/>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CENTER FOR YOUTH LAW</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521897.0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4485575.0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4127072.0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908261.0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305381.0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735160.0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731328.0</v>
      </c>
      <c r="E12" s="108">
        <f>D11-D12</f>
        <v>3832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1.2134309E7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293800.0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22780127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1668671.0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251133.0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1919804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1.2608515E7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8251808.0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20860323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22780127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CENTER FOR YOUTH LAW</v>
      </c>
      <c r="B1" s="2">
        <f>'Revenues 2024'!C1</f>
        <v>2024</v>
      </c>
      <c r="C1" s="177"/>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19797644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57279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19740365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1645030.417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5007472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3.043999642</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12608515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19797644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1649803.667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7.642433615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12134309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19797644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1649803.667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7.355001838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10.39900148</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13316660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18263729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0.7291314934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11812571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2790040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14602611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19797644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0.7375933722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1924234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11812571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0.1628971373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244</v>
      </c>
      <c r="D41" s="75">
        <f>'Expenses 2024'!D40</f>
        <v>15755867</v>
      </c>
      <c r="E41" s="164">
        <f t="shared" ref="E41:E44" si="1">D41/$D$44</f>
        <v>0.7958455562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2662650</v>
      </c>
      <c r="E42" s="164">
        <f t="shared" si="1"/>
        <v>0.1344932761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1379127</v>
      </c>
      <c r="E43" s="164">
        <f t="shared" si="1"/>
        <v>0.06966116776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19797644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16836620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1379127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12.20817227</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10348186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1668671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6.201453732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22780127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CENTER FOR YOUTH LAW</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181</v>
      </c>
      <c r="D5" s="178">
        <f>'Ratios 2022'!D8</f>
        <v>5.321430589</v>
      </c>
      <c r="E5" s="178">
        <f>'Ratios 2023'!D8</f>
        <v>3.073650467</v>
      </c>
      <c r="F5" s="178">
        <f>'Ratios 2024'!D8</f>
        <v>3.043999642</v>
      </c>
      <c r="G5" s="178">
        <f>average(D5:F5)</f>
        <v>3.8130269</v>
      </c>
      <c r="H5" s="149" t="s">
        <v>188</v>
      </c>
      <c r="I5" s="43"/>
      <c r="J5" s="43"/>
      <c r="K5" s="43"/>
      <c r="L5" s="43"/>
      <c r="M5" s="43"/>
      <c r="N5" s="43"/>
      <c r="O5" s="43"/>
      <c r="P5" s="43"/>
      <c r="Q5" s="43"/>
      <c r="R5" s="43"/>
      <c r="S5" s="43"/>
      <c r="T5" s="43"/>
      <c r="U5" s="43"/>
      <c r="V5" s="43"/>
      <c r="W5" s="43"/>
      <c r="X5" s="43"/>
      <c r="Y5" s="43"/>
    </row>
    <row r="6">
      <c r="A6" s="138"/>
      <c r="B6" s="52"/>
      <c r="C6" s="45"/>
      <c r="D6" s="45"/>
      <c r="E6" s="45"/>
      <c r="F6" s="179"/>
      <c r="G6" s="179"/>
      <c r="H6" s="179"/>
      <c r="I6" s="43"/>
      <c r="J6" s="43"/>
      <c r="K6" s="43"/>
      <c r="L6" s="43"/>
      <c r="M6" s="43"/>
      <c r="N6" s="43"/>
      <c r="O6" s="43"/>
      <c r="P6" s="43"/>
      <c r="Q6" s="43"/>
      <c r="R6" s="43"/>
      <c r="S6" s="43"/>
      <c r="T6" s="43"/>
      <c r="U6" s="43"/>
      <c r="V6" s="43"/>
      <c r="W6" s="43"/>
      <c r="X6" s="43"/>
      <c r="Y6" s="43"/>
    </row>
    <row r="7">
      <c r="A7" s="140" t="s">
        <v>189</v>
      </c>
      <c r="B7" s="5"/>
      <c r="C7" s="180"/>
      <c r="D7" s="180"/>
      <c r="E7" s="180"/>
      <c r="F7" s="180"/>
      <c r="G7" s="180"/>
      <c r="H7" s="180"/>
      <c r="I7" s="43"/>
      <c r="J7" s="43"/>
      <c r="K7" s="43"/>
      <c r="L7" s="43"/>
      <c r="M7" s="43"/>
      <c r="N7" s="43"/>
      <c r="O7" s="43"/>
      <c r="P7" s="43"/>
      <c r="Q7" s="43"/>
      <c r="R7" s="43"/>
      <c r="S7" s="43"/>
      <c r="T7" s="43"/>
      <c r="U7" s="43"/>
      <c r="V7" s="43"/>
      <c r="W7" s="43"/>
      <c r="X7" s="43"/>
      <c r="Y7" s="43"/>
    </row>
    <row r="8">
      <c r="A8" s="138"/>
      <c r="B8" s="143" t="s">
        <v>190</v>
      </c>
      <c r="C8" s="71"/>
      <c r="D8" s="71"/>
      <c r="E8" s="179"/>
      <c r="F8" s="179"/>
      <c r="G8" s="179"/>
      <c r="H8" s="179"/>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189</v>
      </c>
      <c r="D10" s="148">
        <f>'Ratios 2022'!D14</f>
        <v>8.138776191</v>
      </c>
      <c r="E10" s="148">
        <f>'Ratios 2023'!D14</f>
        <v>8.428412436</v>
      </c>
      <c r="F10" s="148">
        <f>'Ratios 2024'!D14</f>
        <v>7.642433615</v>
      </c>
      <c r="G10" s="178">
        <f>average(D10:F10)</f>
        <v>8.069874081</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197</v>
      </c>
      <c r="D15" s="181">
        <f>'Ratios 2022'!D20</f>
        <v>7.352676969</v>
      </c>
      <c r="E15" s="181">
        <f>'Ratios 2023'!D20</f>
        <v>8.382114266</v>
      </c>
      <c r="F15" s="181">
        <f>'Ratios 2024'!D20</f>
        <v>7.355001838</v>
      </c>
      <c r="G15" s="178">
        <f>average(D15:F15)</f>
        <v>7.696597691</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0.7127511599</v>
      </c>
      <c r="E20" s="162">
        <f>'Ratios 2023'!D26</f>
        <v>0.5056718739</v>
      </c>
      <c r="F20" s="162">
        <f>'Ratios 2024'!D26</f>
        <v>0.7291314934</v>
      </c>
      <c r="G20" s="182">
        <f>average(D20:F20)</f>
        <v>0.6491848424</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0.7063028548</v>
      </c>
      <c r="E25" s="162">
        <f>'Ratios 2023'!D33</f>
        <v>0.7168644902</v>
      </c>
      <c r="F25" s="162">
        <f>'Ratios 2024'!D33</f>
        <v>0.7375933722</v>
      </c>
      <c r="G25" s="182">
        <f>average(D25:F25)</f>
        <v>0.7202535724</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0.1596860386</v>
      </c>
      <c r="E30" s="162">
        <f>'Ratios 2023'!D38</f>
        <v>0.1665568546</v>
      </c>
      <c r="F30" s="162">
        <f>'Ratios 2024'!D38</f>
        <v>0.1628971373</v>
      </c>
      <c r="G30" s="182">
        <f>average(D30:F30)</f>
        <v>0.1630466768</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0.8155265257</v>
      </c>
      <c r="E35" s="162">
        <f>'Ratios 2023'!E41</f>
        <v>0.8059759085</v>
      </c>
      <c r="F35" s="162">
        <f>'Ratios 2024'!E41</f>
        <v>0.7958455562</v>
      </c>
      <c r="G35" s="182">
        <f t="shared" ref="G35:G37" si="1">average(D35:F35)</f>
        <v>0.8057826634</v>
      </c>
      <c r="H35" s="182"/>
      <c r="I35" s="43"/>
      <c r="J35" s="43"/>
      <c r="K35" s="43"/>
      <c r="L35" s="43"/>
      <c r="M35" s="43"/>
      <c r="N35" s="43"/>
      <c r="O35" s="43"/>
      <c r="P35" s="43"/>
      <c r="Q35" s="43"/>
      <c r="R35" s="43"/>
      <c r="S35" s="43"/>
      <c r="T35" s="43"/>
      <c r="U35" s="43"/>
      <c r="V35" s="43"/>
      <c r="W35" s="43"/>
      <c r="X35" s="43"/>
      <c r="Y35" s="43"/>
    </row>
    <row r="36">
      <c r="A36" s="138"/>
      <c r="B36" s="52"/>
      <c r="C36" s="147" t="s">
        <v>218</v>
      </c>
      <c r="D36" s="162">
        <f>'Ratios 2022'!E42</f>
        <v>0.1294973805</v>
      </c>
      <c r="E36" s="162">
        <f>'Ratios 2023'!E42</f>
        <v>0.1386602219</v>
      </c>
      <c r="F36" s="162">
        <f>'Ratios 2024'!E42</f>
        <v>0.1344932761</v>
      </c>
      <c r="G36" s="182">
        <f t="shared" si="1"/>
        <v>0.1342169595</v>
      </c>
      <c r="H36" s="182"/>
      <c r="I36" s="43"/>
      <c r="J36" s="43"/>
      <c r="K36" s="43"/>
      <c r="L36" s="43"/>
      <c r="M36" s="43"/>
      <c r="N36" s="43"/>
      <c r="O36" s="43"/>
      <c r="P36" s="43"/>
      <c r="Q36" s="43"/>
      <c r="R36" s="43"/>
      <c r="S36" s="43"/>
      <c r="T36" s="43"/>
      <c r="U36" s="43"/>
      <c r="V36" s="43"/>
      <c r="W36" s="43"/>
      <c r="X36" s="43"/>
      <c r="Y36" s="43"/>
    </row>
    <row r="37">
      <c r="A37" s="138"/>
      <c r="B37" s="183"/>
      <c r="C37" s="147" t="s">
        <v>219</v>
      </c>
      <c r="D37" s="162">
        <f>'Ratios 2022'!E43</f>
        <v>0.05497609381</v>
      </c>
      <c r="E37" s="162">
        <f>'Ratios 2023'!E43</f>
        <v>0.05536386958</v>
      </c>
      <c r="F37" s="162">
        <f>'Ratios 2024'!E43</f>
        <v>0.06966116776</v>
      </c>
      <c r="G37" s="182">
        <f t="shared" si="1"/>
        <v>0.06000037705</v>
      </c>
      <c r="H37" s="182"/>
      <c r="I37" s="43"/>
      <c r="J37" s="43"/>
      <c r="K37" s="43"/>
      <c r="L37" s="43"/>
      <c r="M37" s="43"/>
      <c r="N37" s="43"/>
      <c r="O37" s="43"/>
      <c r="P37" s="43"/>
      <c r="Q37" s="43"/>
      <c r="R37" s="43"/>
      <c r="S37" s="43"/>
      <c r="T37" s="43"/>
      <c r="U37" s="43"/>
      <c r="V37" s="43"/>
      <c r="W37" s="43"/>
      <c r="X37" s="43"/>
      <c r="Y37" s="43"/>
    </row>
    <row r="38">
      <c r="A38" s="138"/>
      <c r="B38" s="183"/>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22.55393303</v>
      </c>
      <c r="E42" s="165">
        <f>'Ratios 2023'!D49</f>
        <v>10.67807566</v>
      </c>
      <c r="F42" s="165">
        <f>'Ratios 2024'!D49</f>
        <v>12.20817227</v>
      </c>
      <c r="G42" s="184">
        <f>average(D42:F42)</f>
        <v>15.14672699</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9.899636777</v>
      </c>
      <c r="E47" s="148">
        <f>'Ratios 2023'!D54</f>
        <v>6.432686718</v>
      </c>
      <c r="F47" s="148">
        <f>'Ratios 2024'!D54</f>
        <v>6.201453732</v>
      </c>
      <c r="G47" s="178">
        <f>average(D47:F47)</f>
        <v>7.511259076</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236</v>
      </c>
      <c r="D52" s="185">
        <f>'Ratios 2022'!D59</f>
        <v>0</v>
      </c>
      <c r="E52" s="185">
        <f>'Ratios 2023'!D59</f>
        <v>0</v>
      </c>
      <c r="F52" s="185">
        <f>'Ratios 2024'!D59</f>
        <v>0</v>
      </c>
      <c r="G52" s="186">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CENTER FOR YOUTH LAW</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CENTER FOR YOUTH LAW</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4655369.0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1.7060302E7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21715671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2212825.0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2212825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48021.0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2.2766035E7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2.2806807E7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-40772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-40772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101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23935846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CENTER FOR YOUTH LAW</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1356701</v>
      </c>
      <c r="D3" s="99">
        <v>1356701.0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1003400</v>
      </c>
      <c r="D7" s="99">
        <v>226194.0</v>
      </c>
      <c r="E7" s="99">
        <v>605856.0</v>
      </c>
      <c r="F7" s="99">
        <v>171350.0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9033758</v>
      </c>
      <c r="D9" s="99">
        <v>7757832.0</v>
      </c>
      <c r="E9" s="99">
        <v>741768.0</v>
      </c>
      <c r="F9" s="99">
        <v>534158.0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364167</v>
      </c>
      <c r="D10" s="99">
        <v>321498.0</v>
      </c>
      <c r="E10" s="99">
        <v>26774.0</v>
      </c>
      <c r="F10" s="99">
        <v>15895.0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1238627</v>
      </c>
      <c r="D11" s="99">
        <v>1043620.0</v>
      </c>
      <c r="E11" s="99">
        <v>134464.0</v>
      </c>
      <c r="F11" s="99">
        <v>60543.0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730001</v>
      </c>
      <c r="D12" s="99">
        <v>586984.0</v>
      </c>
      <c r="E12" s="99">
        <v>96770.0</v>
      </c>
      <c r="F12" s="99">
        <v>46247.0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29744</v>
      </c>
      <c r="D16" s="99">
        <v>0.0</v>
      </c>
      <c r="E16" s="99">
        <v>29744.0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1474191</v>
      </c>
      <c r="D20" s="99">
        <v>1272794.0</v>
      </c>
      <c r="E20" s="99">
        <v>162884.0</v>
      </c>
      <c r="F20" s="99">
        <v>38513.0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386</v>
      </c>
      <c r="D21" s="99">
        <v>386.0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412703</v>
      </c>
      <c r="D22" s="99">
        <v>263855.0</v>
      </c>
      <c r="E22" s="99">
        <v>145775.0</v>
      </c>
      <c r="F22" s="99">
        <v>3073.0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450696</v>
      </c>
      <c r="D23" s="99">
        <v>325899.0</v>
      </c>
      <c r="E23" s="99">
        <v>98948.0</v>
      </c>
      <c r="F23" s="99">
        <v>25849.0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734079</v>
      </c>
      <c r="D25" s="99">
        <v>580345.0</v>
      </c>
      <c r="E25" s="99">
        <v>105504.0</v>
      </c>
      <c r="F25" s="99">
        <v>48230.0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288585</v>
      </c>
      <c r="D26" s="99">
        <v>268305.0</v>
      </c>
      <c r="E26" s="99">
        <v>19758.0</v>
      </c>
      <c r="F26" s="99">
        <v>522.0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12431</v>
      </c>
      <c r="D28" s="99">
        <v>11022.0</v>
      </c>
      <c r="E28" s="99">
        <v>1382.0</v>
      </c>
      <c r="F28" s="99">
        <v>27.0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61333</v>
      </c>
      <c r="D31" s="99">
        <v>45928.0</v>
      </c>
      <c r="E31" s="99">
        <v>10645.0</v>
      </c>
      <c r="F31" s="99">
        <v>4760.0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53794</v>
      </c>
      <c r="D32" s="99">
        <v>22510.0</v>
      </c>
      <c r="E32" s="99">
        <v>29753.0</v>
      </c>
      <c r="F32" s="99">
        <v>1531.0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206520</v>
      </c>
      <c r="D34" s="99">
        <v>168423.0</v>
      </c>
      <c r="E34" s="99">
        <v>26744.0</v>
      </c>
      <c r="F34" s="99">
        <v>11353.0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62529</v>
      </c>
      <c r="D35" s="99">
        <v>30564.0</v>
      </c>
      <c r="E35" s="99">
        <v>31183.0</v>
      </c>
      <c r="F35" s="99">
        <v>782.0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22</v>
      </c>
      <c r="D36" s="99">
        <v>0.0</v>
      </c>
      <c r="E36" s="99">
        <v>22.0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17513667</v>
      </c>
      <c r="D40" s="103">
        <f t="shared" si="2"/>
        <v>14282860</v>
      </c>
      <c r="E40" s="103">
        <f t="shared" si="2"/>
        <v>2267974</v>
      </c>
      <c r="F40" s="103">
        <f t="shared" si="2"/>
        <v>962833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CENTER FOR YOUTH LAW</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709302.0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7029980.0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9000868.0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1634326.0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336085.0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735160.0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611052.0</v>
      </c>
      <c r="E12" s="108">
        <f>D11-D12</f>
        <v>124108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1.0731028E7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1758270.0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31323967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1890025.0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1691209.0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3581234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1.1878318E7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1.5864415E7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27742733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31323967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CENTER FOR YOUTH LAW</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17513667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61333</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17452334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1454361.167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7739282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5.321430589</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11878318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17513667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1459472.25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8.138776191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10731028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17513667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1459472.25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7.352676969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12.67410756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17060302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23935846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0.7127511599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10037158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2332795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12369953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17513667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0.7063028548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1602794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10037158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0.1596860386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14282860</v>
      </c>
      <c r="E41" s="164">
        <f t="shared" ref="E41:E44" si="1">D41/$D$44</f>
        <v>0.8155265257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2267974</v>
      </c>
      <c r="E42" s="164">
        <f t="shared" si="1"/>
        <v>0.1294973805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962833</v>
      </c>
      <c r="E43" s="164">
        <f t="shared" si="1"/>
        <v>0.05497609381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17513667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21715671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962833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22.55393303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18710561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1890025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9.899636777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31323967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CENTER FOR YOUTH LAW</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4275711.0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6975788.0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11251499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1077347.0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1077347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240084.0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2.006403E7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1.9700891E7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363139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363139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239</v>
      </c>
      <c r="D39" s="74"/>
      <c r="E39" s="48">
        <v>743144.0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119000.0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97</v>
      </c>
      <c r="D41" s="74"/>
      <c r="E41" s="48">
        <v>875.0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863019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13795088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CENTER FOR YOUTH LAW</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1101009</v>
      </c>
      <c r="D3" s="99">
        <v>1101009.0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1060885</v>
      </c>
      <c r="D7" s="99">
        <v>236044.0</v>
      </c>
      <c r="E7" s="99">
        <v>632644.0</v>
      </c>
      <c r="F7" s="99">
        <v>192197.0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9964011</v>
      </c>
      <c r="D9" s="99">
        <v>8590481.0</v>
      </c>
      <c r="E9" s="99">
        <v>794881.0</v>
      </c>
      <c r="F9" s="99">
        <v>578649.0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389165</v>
      </c>
      <c r="D10" s="99">
        <v>350870.0</v>
      </c>
      <c r="E10" s="99">
        <v>21217.0</v>
      </c>
      <c r="F10" s="99">
        <v>17078.0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1447107</v>
      </c>
      <c r="D11" s="99">
        <v>1230235.0</v>
      </c>
      <c r="E11" s="99">
        <v>138340.0</v>
      </c>
      <c r="F11" s="99">
        <v>78532.0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782402</v>
      </c>
      <c r="D12" s="99">
        <v>658487.0</v>
      </c>
      <c r="E12" s="99">
        <v>70666.0</v>
      </c>
      <c r="F12" s="99">
        <v>53249.0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30900</v>
      </c>
      <c r="D16" s="99">
        <v>4000.0</v>
      </c>
      <c r="E16" s="99">
        <v>26900.0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1487866</v>
      </c>
      <c r="D20" s="99">
        <v>1199637.0</v>
      </c>
      <c r="E20" s="99">
        <v>279463.0</v>
      </c>
      <c r="F20" s="99">
        <v>8766.0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8166</v>
      </c>
      <c r="D21" s="99">
        <v>8013.0</v>
      </c>
      <c r="E21" s="99">
        <v>28.0</v>
      </c>
      <c r="F21" s="99">
        <v>125.0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437515</v>
      </c>
      <c r="D22" s="99">
        <v>345499.0</v>
      </c>
      <c r="E22" s="99">
        <v>70222.0</v>
      </c>
      <c r="F22" s="99">
        <v>21794.0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550530</v>
      </c>
      <c r="D23" s="99">
        <v>362499.0</v>
      </c>
      <c r="E23" s="99">
        <v>149899.0</v>
      </c>
      <c r="F23" s="99">
        <v>38132.0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858029</v>
      </c>
      <c r="D25" s="99">
        <v>621964.0</v>
      </c>
      <c r="E25" s="99">
        <v>183705.0</v>
      </c>
      <c r="F25" s="99">
        <v>52360.0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380346</v>
      </c>
      <c r="D26" s="99">
        <v>337016.0</v>
      </c>
      <c r="E26" s="99">
        <v>41165.0</v>
      </c>
      <c r="F26" s="99">
        <v>2165.0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53936</v>
      </c>
      <c r="D28" s="99">
        <v>45092.0</v>
      </c>
      <c r="E28" s="99">
        <v>8354.0</v>
      </c>
      <c r="F28" s="99">
        <v>490.0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62997</v>
      </c>
      <c r="D31" s="99">
        <v>46633.0</v>
      </c>
      <c r="E31" s="99">
        <v>10197.0</v>
      </c>
      <c r="F31" s="99">
        <v>6167.0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67048</v>
      </c>
      <c r="D32" s="99">
        <v>40166.0</v>
      </c>
      <c r="E32" s="99">
        <v>24197.0</v>
      </c>
      <c r="F32" s="99">
        <v>2685.0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132083</v>
      </c>
      <c r="D34" s="99">
        <v>110426.0</v>
      </c>
      <c r="E34" s="99">
        <v>20457.0</v>
      </c>
      <c r="F34" s="99">
        <v>1200.0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112800</v>
      </c>
      <c r="D35" s="99">
        <v>0.0</v>
      </c>
      <c r="E35" s="99">
        <v>112800.0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89991</v>
      </c>
      <c r="D36" s="99">
        <v>51493.0</v>
      </c>
      <c r="E36" s="99">
        <v>38386.0</v>
      </c>
      <c r="F36" s="99">
        <v>112.0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15500</v>
      </c>
      <c r="D37" s="99">
        <v>0.0</v>
      </c>
      <c r="E37" s="99">
        <v>15500.0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19032286</v>
      </c>
      <c r="D40" s="103">
        <f t="shared" si="2"/>
        <v>15339564</v>
      </c>
      <c r="E40" s="103">
        <f t="shared" si="2"/>
        <v>2639021</v>
      </c>
      <c r="F40" s="103">
        <f t="shared" si="2"/>
        <v>1053701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CENTER FOR YOUTH LAW</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560752.0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4297995.0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4697292.0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1006365.0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348166.0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735160.0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674049.0</v>
      </c>
      <c r="E12" s="108">
        <f>D11-D12</f>
        <v>61111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1.3294233E7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990895.0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25256809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1696114.0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1019302.0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2715416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1.3367663E7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9173730.0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22541393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25256809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