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<sst xmlns="http://schemas.openxmlformats.org/spreadsheetml/2006/main" count="871" uniqueCount="252">
  <si>
    <t>MUSIC WILL</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</si>
  <si>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</si>
  <si>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</si>
  <si>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</si>
  <si>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</si>
  <si>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</si>
  <si>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</si>
  <si>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</si>
  <si>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</si>
  <si>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</si>
  <si>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</si>
  <si>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</si>
  <si>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</si>
  <si>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</si>
  <si>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</si>
  <si>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</si>
  <si>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</si>
  <si>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</si>
  <si>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</si>
  <si>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</si>
  <si>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</si>
  <si>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</si>
  <si>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</si>
  <si>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</si>
  <si>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</si>
  <si>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</si>
  <si>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</si>
  <si>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</si>
  <si>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</si>
  <si>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</si>
  <si>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</si>
  <si>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</si>
  <si>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</si>
  <si>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</si>
  <si>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</si>
  <si>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</si>
  <si>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</si>
  <si>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</si>
  <si>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</si>
  <si>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</si>
  <si>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</si>
  <si>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</si>
  <si>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</si>
  <si>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</si>
  <si>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</si>
  <si>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</si>
  <si>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</si>
  <si>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</si>
  <si>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</si>
  <si>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</si>
  <si>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</si>
  <si>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</si>
  <si>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</si>
  <si>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</si>
  <si>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</si>
  <si>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</si>
  <si>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</si>
  <si>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</si>
  <si>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</si>
  <si>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</si>
  <si>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</si>
  <si>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</si>
  <si>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</si>
  <si>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</si>
  <si>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SERVICE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</si>
  <si>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</si>
  <si>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</si>
  <si>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</si>
  <si>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</si>
  <si>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</si>
  <si>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</si>
  <si>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</si>
  <si>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</si>
  <si>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</si>
  <si>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</si>
  <si>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</si>
  <si>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</si>
  <si>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</si>
  <si>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</si>
  <si>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</si>
  <si>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</si>
  <si>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</si>
  <si>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</si>
  <si>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</si>
  <si>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</si>
  <si>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</si>
  <si>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</si>
  <si>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</si>
  <si>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</si>
  <si>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</si>
  <si>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</si>
  <si>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</si>
  <si>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</si>
  <si>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</si>
  <si>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</si>
  <si>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</si>
  <si>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</si>
  <si>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</si>
  <si>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</si>
  <si>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</si>
  <si>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</si>
  <si>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</si>
  <si>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</si>
  <si>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</si>
  <si>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</si>
  <si>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</si>
  <si>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</si>
  <si>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</si>
  <si>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</si>
  <si>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</si>
  <si>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</si>
  <si>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</si>
  <si>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</si>
  <si>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</si>
  <si>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</si>
  <si>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</si>
  <si>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</si>
  <si>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</si>
  <si>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</si>
  <si>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</si>
  <si>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</si>
  <si>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</si>
  <si>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</si>
  <si>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</si>
  <si>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</si>
  <si>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</si>
  <si>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</si>
  <si>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</si>
  <si>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</si>
  <si>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</si>
  <si>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</si>
  <si>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</si>
  <si>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</si>
  <si>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</si>
  <si>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</si>
  <si>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INSTRUMENTS &amp; CURRICULUM</t>
  </si>
  <si>
    <t>LICENSES, DUES AND FEES</t>
  </si>
  <si>
    <t>OTHER</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</si>
  <si>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</si>
  <si>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</si>
  <si>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</si>
  <si>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</si>
  <si>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</si>
  <si>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</si>
  <si>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</si>
  <si>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</si>
  <si>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</si>
  <si>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</si>
  <si>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</si>
  <si>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</si>
  <si>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</si>
  <si>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</si>
  <si>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</si>
  <si>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</si>
  <si>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</si>
  <si>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</si>
  <si>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</si>
  <si>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</si>
  <si>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</si>
  <si>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</si>
  <si>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</si>
  <si>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</si>
  <si>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</si>
  <si>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</si>
  <si>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</si>
  <si>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</si>
  <si>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</si>
  <si>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</si>
  <si>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</si>
  <si>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</si>
  <si>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</si>
  <si>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</si>
  <si>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</si>
  <si>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</si>
  <si>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</si>
  <si>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</si>
  <si>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</si>
  <si>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</si>
  <si>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</si>
  <si>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</si>
  <si>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</si>
  <si>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</si>
  <si>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</si>
  <si>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</si>
  <si>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</si>
  <si>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</si>
  <si>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</si>
  <si>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</si>
  <si>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</si>
  <si>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</si>
  <si>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</si>
  <si>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</si>
  <si>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</si>
  <si>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</si>
  <si>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</si>
  <si>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</si>
  <si>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</si>
  <si>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</si>
  <si>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</si>
  <si>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</si>
  <si>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</si>
  <si>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</si>
  <si>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</si>
  <si>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</si>
  <si>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</si>
  <si>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</si>
  <si>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</si>
  <si>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</si>
  <si>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</si>
  <si>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</si>
  <si>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</si>
  <si>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</si>
  <si>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</si>
  <si>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</si>
  <si>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</si>
  <si>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</si>
  <si>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</si>
  <si>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</si>
  <si>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</si>
  <si>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</si>
  <si>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</si>
  <si>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</si>
  <si>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</si>
  <si>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</si>
  <si>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</si>
  <si>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</si>
  <si>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</si>
  <si>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</si>
  <si>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</si>
  <si>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</si>
  <si>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</si>
  <si>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</si>
  <si>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</si>
  <si>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</si>
  <si>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</si>
  <si>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</si>
  <si>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</si>
  <si>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</si>
  <si>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</si>
  <si>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COMPANY EVENTS AND MEETINGS</t>
  </si>
  <si>
    <t>SPECIAL EVENTS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</si>
  <si>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</si>
  <si>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</si>
  <si>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INSTRUMENTS &amp; CURRICULUM</t>
  </si>
  <si>
    <t>VIDEO AND PHOTOGRAPHY</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</si>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</sst>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MUSIC WILL</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6023566</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6023566</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501963.8333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3914934</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7.799235204</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4033835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6023566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501963.8333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8.036106851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6023566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501963.8333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7.799235204</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5534742</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6165048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0.89776138</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2873468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544034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3417502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6023566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0.5673552842</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319976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2873468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0.1113553379</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241</v>
      </c>
      <c r="D41" s="75">
        <f>'Expenses 2022'!D40</f>
        <v>4436210</v>
      </c>
      <c r="E41" s="165">
        <f t="shared" ref="E41:E44" si="1">D41/$D$44</f>
        <v>0.7364757023</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897538</v>
      </c>
      <c r="E42" s="165">
        <f t="shared" si="1"/>
        <v>0.1490044269</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689818</v>
      </c>
      <c r="E43" s="165">
        <f t="shared" si="1"/>
        <v>0.1145198708</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6023566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5534742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689818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8.023481556</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6654906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582886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11.41716562</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6655256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MUSIC WILL</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641829.0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4857468.0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1475019.0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5499297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177608.0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177608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137304.0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60500.0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577521.0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-517021</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26048.0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26048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5323236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MUSIC WILL</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782699</v>
      </c>
      <c r="D7" s="99">
        <v>475316.0</v>
      </c>
      <c r="E7" s="99">
        <v>145020.0</v>
      </c>
      <c r="F7" s="99">
        <v>162363.0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2423151</v>
      </c>
      <c r="D9" s="99">
        <v>1471527.0</v>
      </c>
      <c r="E9" s="99">
        <v>448964.0</v>
      </c>
      <c r="F9" s="99">
        <v>502660.0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57496</v>
      </c>
      <c r="D10" s="99">
        <v>34916.0</v>
      </c>
      <c r="E10" s="99">
        <v>10653.0</v>
      </c>
      <c r="F10" s="99">
        <v>11927.0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327057</v>
      </c>
      <c r="D11" s="99">
        <v>203507.0</v>
      </c>
      <c r="E11" s="99">
        <v>62412.0</v>
      </c>
      <c r="F11" s="99">
        <v>61138.0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241321</v>
      </c>
      <c r="D12" s="99">
        <v>149619.0</v>
      </c>
      <c r="E12" s="99">
        <v>45851.0</v>
      </c>
      <c r="F12" s="99">
        <v>45851.0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281620</v>
      </c>
      <c r="D15" s="99">
        <v>177076.0</v>
      </c>
      <c r="E15" s="99">
        <v>104544.0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429900</v>
      </c>
      <c r="D20" s="99">
        <v>360679.0</v>
      </c>
      <c r="E20" s="99">
        <v>0.0</v>
      </c>
      <c r="F20" s="99">
        <v>69221.0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2329</v>
      </c>
      <c r="D21" s="99">
        <v>1863.0</v>
      </c>
      <c r="E21" s="99">
        <v>0.0</v>
      </c>
      <c r="F21" s="99">
        <v>466.0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49257</v>
      </c>
      <c r="D22" s="99">
        <v>29837.0</v>
      </c>
      <c r="E22" s="99">
        <v>11645.0</v>
      </c>
      <c r="F22" s="99">
        <v>7775.0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197251</v>
      </c>
      <c r="D23" s="99">
        <v>122570.0</v>
      </c>
      <c r="E23" s="99">
        <v>35954.0</v>
      </c>
      <c r="F23" s="99">
        <v>38727.0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23930</v>
      </c>
      <c r="D25" s="99">
        <v>14836.0</v>
      </c>
      <c r="E25" s="99">
        <v>4547.0</v>
      </c>
      <c r="F25" s="99">
        <v>4547.0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302954</v>
      </c>
      <c r="D26" s="99">
        <v>229485.0</v>
      </c>
      <c r="E26" s="99">
        <v>20117.0</v>
      </c>
      <c r="F26" s="99">
        <v>53352.0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370378</v>
      </c>
      <c r="D28" s="99">
        <v>290822.0</v>
      </c>
      <c r="E28" s="99">
        <v>6564.0</v>
      </c>
      <c r="F28" s="99">
        <v>72992.0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22680</v>
      </c>
      <c r="D32" s="99">
        <v>14062.0</v>
      </c>
      <c r="E32" s="99">
        <v>4309.0</v>
      </c>
      <c r="F32" s="99">
        <v>4309.0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243</v>
      </c>
      <c r="C34" s="98">
        <f t="shared" si="1"/>
        <v>1501912</v>
      </c>
      <c r="D34" s="99">
        <v>1501912.0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65362</v>
      </c>
      <c r="D35" s="99">
        <v>22027.0</v>
      </c>
      <c r="E35" s="99">
        <v>37597.0</v>
      </c>
      <c r="F35" s="99">
        <v>5738.0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10058</v>
      </c>
      <c r="D36" s="99">
        <v>924.0</v>
      </c>
      <c r="E36" s="99">
        <v>0.0</v>
      </c>
      <c r="F36" s="99">
        <v>9134.0</v>
      </c>
      <c r="G36" s="43"/>
      <c r="H36" s="43"/>
      <c r="I36" s="43"/>
      <c r="J36" s="43"/>
      <c r="K36" s="43"/>
      <c r="L36" s="43"/>
      <c r="M36" s="43"/>
      <c r="N36" s="43"/>
      <c r="O36" s="43"/>
      <c r="P36" s="43"/>
      <c r="Q36" s="43"/>
      <c r="R36" s="43"/>
      <c r="S36" s="43"/>
      <c r="T36" s="43"/>
      <c r="U36" s="43"/>
      <c r="V36" s="43"/>
      <c r="W36" s="43"/>
      <c r="X36" s="43"/>
      <c r="Y36" s="43"/>
      <c r="Z36" s="43"/>
    </row>
    <row r="37">
      <c r="A37" s="45" t="s">
        <v>52</v>
      </c>
      <c r="B37" s="60" t="s">
        <v>244</v>
      </c>
      <c r="C37" s="98">
        <f t="shared" si="1"/>
        <v>7015</v>
      </c>
      <c r="D37" s="99">
        <v>7003.0</v>
      </c>
      <c r="E37" s="99">
        <v>12.0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7096370</v>
      </c>
      <c r="D40" s="104">
        <f t="shared" si="2"/>
        <v>5107981</v>
      </c>
      <c r="E40" s="104">
        <f t="shared" si="2"/>
        <v>938189</v>
      </c>
      <c r="F40" s="104">
        <f t="shared" si="2"/>
        <v>1050200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MUSIC WILL</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2455082.0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366666.0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1121788.0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165133.0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214544.0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144519.0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4467732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190353.0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37316.0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227669</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3395828.0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844235.0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4240063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4467732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MUSIC WILL</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7096370</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7096370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591364.1667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2821748</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4.771591109</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3395828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7096370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591364.1667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5.74236349</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7096370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591364.1667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4.771591109</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4857468</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5323236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0.912502846</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3205850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625874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3831724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7096370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0.5399554984</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384553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3205850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0.1199535225</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245</v>
      </c>
      <c r="D41" s="75">
        <f>'Expenses 2023'!D40</f>
        <v>5107981</v>
      </c>
      <c r="E41" s="165">
        <f t="shared" ref="E41:E44" si="1">D41/$D$44</f>
        <v>0.7198019551</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938189</v>
      </c>
      <c r="E42" s="165">
        <f t="shared" si="1"/>
        <v>0.1322068889</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1050200</v>
      </c>
      <c r="E43" s="165">
        <f t="shared" si="1"/>
        <v>0.147991156</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7096370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5499297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1050200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5.236428299</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4323213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227669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18.98902793</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4467732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MUSIC WILL</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181</v>
      </c>
      <c r="D5" s="177">
        <f>'Ratios 2021'!D8</f>
        <v>10.13961844</v>
      </c>
      <c r="E5" s="177">
        <f>'Ratios 2022'!D8</f>
        <v>7.799235204</v>
      </c>
      <c r="F5" s="177">
        <f>'Ratios 2023'!D8</f>
        <v>4.771591109</v>
      </c>
      <c r="G5" s="177">
        <f>average(D5:F5)</f>
        <v>7.57014825</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189</v>
      </c>
      <c r="D10" s="149">
        <f>'Ratios 2021'!D14</f>
        <v>9.856080926</v>
      </c>
      <c r="E10" s="149">
        <f>'Ratios 2022'!D14</f>
        <v>8.036106851</v>
      </c>
      <c r="F10" s="149">
        <f>'Ratios 2023'!D14</f>
        <v>5.74236349</v>
      </c>
      <c r="G10" s="177">
        <f>average(D10:F10)</f>
        <v>7.878183756</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0</v>
      </c>
      <c r="F15" s="180">
        <f>'Ratios 2023'!D20</f>
        <v>0</v>
      </c>
      <c r="G15" s="177">
        <f>average(D15:F15)</f>
        <v>0</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0.7653566884</v>
      </c>
      <c r="E20" s="163">
        <f>'Ratios 2022'!D26</f>
        <v>0.89776138</v>
      </c>
      <c r="F20" s="163">
        <f>'Ratios 2023'!D26</f>
        <v>0.912502846</v>
      </c>
      <c r="G20" s="181">
        <f>average(D20:F20)</f>
        <v>0.8585403048</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0.5685548659</v>
      </c>
      <c r="E25" s="163">
        <f>'Ratios 2022'!D33</f>
        <v>0.5673552842</v>
      </c>
      <c r="F25" s="163">
        <f>'Ratios 2023'!D33</f>
        <v>0.5399554984</v>
      </c>
      <c r="G25" s="181">
        <f>average(D25:F25)</f>
        <v>0.5586218828</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0.08760883005</v>
      </c>
      <c r="E30" s="163">
        <f>'Ratios 2022'!D38</f>
        <v>0.1113553379</v>
      </c>
      <c r="F30" s="163">
        <f>'Ratios 2023'!D38</f>
        <v>0.1199535225</v>
      </c>
      <c r="G30" s="181">
        <f>average(D30:F30)</f>
        <v>0.1063058968</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0.769740662</v>
      </c>
      <c r="E35" s="163">
        <f>'Ratios 2022'!E41</f>
        <v>0.7364757023</v>
      </c>
      <c r="F35" s="163">
        <f>'Ratios 2023'!E41</f>
        <v>0.7198019551</v>
      </c>
      <c r="G35" s="181">
        <f t="shared" ref="G35:G37" si="1">average(D35:F35)</f>
        <v>0.7420061064</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0.1309267942</v>
      </c>
      <c r="E36" s="163">
        <f>'Ratios 2022'!E42</f>
        <v>0.1490044269</v>
      </c>
      <c r="F36" s="163">
        <f>'Ratios 2023'!E42</f>
        <v>0.1322068889</v>
      </c>
      <c r="G36" s="181">
        <f t="shared" si="1"/>
        <v>0.13737937</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0.09933254385</v>
      </c>
      <c r="E37" s="163">
        <f>'Ratios 2022'!E43</f>
        <v>0.1145198708</v>
      </c>
      <c r="F37" s="163">
        <f>'Ratios 2023'!E43</f>
        <v>0.147991156</v>
      </c>
      <c r="G37" s="181">
        <f t="shared" si="1"/>
        <v>0.1206145236</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9.084401763</v>
      </c>
      <c r="E42" s="166">
        <f>'Ratios 2022'!D49</f>
        <v>8.023481556</v>
      </c>
      <c r="F42" s="166">
        <f>'Ratios 2023'!D49</f>
        <v>5.236428299</v>
      </c>
      <c r="G42" s="183">
        <f>average(D42:F42)</f>
        <v>7.448103873</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17.29126465</v>
      </c>
      <c r="E47" s="149">
        <f>'Ratios 2022'!D54</f>
        <v>11.41716562</v>
      </c>
      <c r="F47" s="149">
        <f>'Ratios 2023'!D54</f>
        <v>18.98902793</v>
      </c>
      <c r="G47" s="177">
        <f>average(D47:F47)</f>
        <v>15.89915273</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MUSIC WILL</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MUSIC WILL</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579707.0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4682678.0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1236259.0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5262385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68622.0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68622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1306629.0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522225.0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784404</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2884.0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2884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6118295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MUSIC WILL</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779708</v>
      </c>
      <c r="D7" s="99">
        <v>528484.0</v>
      </c>
      <c r="E7" s="99">
        <v>136610.0</v>
      </c>
      <c r="F7" s="99">
        <v>114614.0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2065439</v>
      </c>
      <c r="D9" s="99">
        <v>1399946.0</v>
      </c>
      <c r="E9" s="99">
        <v>361881.0</v>
      </c>
      <c r="F9" s="99">
        <v>303612.0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59174</v>
      </c>
      <c r="D10" s="99">
        <v>40238.0</v>
      </c>
      <c r="E10" s="99">
        <v>6509.0</v>
      </c>
      <c r="F10" s="99">
        <v>12427.0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190086</v>
      </c>
      <c r="D11" s="99">
        <v>130278.0</v>
      </c>
      <c r="E11" s="99">
        <v>36476.0</v>
      </c>
      <c r="F11" s="99">
        <v>23332.0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221231</v>
      </c>
      <c r="D12" s="99">
        <v>151342.0</v>
      </c>
      <c r="E12" s="99">
        <v>38151.0</v>
      </c>
      <c r="F12" s="99">
        <v>31738.0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326230</v>
      </c>
      <c r="D20" s="99">
        <v>227252.0</v>
      </c>
      <c r="E20" s="99">
        <v>76778.0</v>
      </c>
      <c r="F20" s="99">
        <v>22200.0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14235</v>
      </c>
      <c r="D21" s="99">
        <v>11388.0</v>
      </c>
      <c r="E21" s="99">
        <v>2847.0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15769</v>
      </c>
      <c r="D22" s="99">
        <v>13763.0</v>
      </c>
      <c r="E22" s="99">
        <v>933.0</v>
      </c>
      <c r="F22" s="99">
        <v>1073.0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341798</v>
      </c>
      <c r="D23" s="99">
        <v>256589.0</v>
      </c>
      <c r="E23" s="99">
        <v>45786.0</v>
      </c>
      <c r="F23" s="99">
        <v>39423.0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12948</v>
      </c>
      <c r="D25" s="99">
        <v>9041.0</v>
      </c>
      <c r="E25" s="99">
        <v>2069.0</v>
      </c>
      <c r="F25" s="99">
        <v>1838.0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180380</v>
      </c>
      <c r="D27" s="99">
        <v>151008.0</v>
      </c>
      <c r="E27" s="99">
        <v>8624.0</v>
      </c>
      <c r="F27" s="99">
        <v>20748.0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137173</v>
      </c>
      <c r="D28" s="99">
        <v>130560.0</v>
      </c>
      <c r="E28" s="99">
        <v>3538.0</v>
      </c>
      <c r="F28" s="99">
        <v>3075.0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16277</v>
      </c>
      <c r="D32" s="99">
        <v>11437.0</v>
      </c>
      <c r="E32" s="99">
        <v>2589.0</v>
      </c>
      <c r="F32" s="99">
        <v>2251.0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1412894</v>
      </c>
      <c r="D34" s="99">
        <v>1412894.0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43432</v>
      </c>
      <c r="D35" s="99">
        <v>3281.0</v>
      </c>
      <c r="E35" s="99">
        <v>39606.0</v>
      </c>
      <c r="F35" s="99">
        <v>545.0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14920</v>
      </c>
      <c r="D36" s="99">
        <v>11391.0</v>
      </c>
      <c r="E36" s="99">
        <v>1128.0</v>
      </c>
      <c r="F36" s="99">
        <v>2401.0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5831694</v>
      </c>
      <c r="D40" s="104">
        <f t="shared" si="2"/>
        <v>4488892</v>
      </c>
      <c r="E40" s="104">
        <f t="shared" si="2"/>
        <v>763525</v>
      </c>
      <c r="F40" s="104">
        <f t="shared" si="2"/>
        <v>579277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MUSIC WILL</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1539014.0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3388582.0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1268763.0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227243.0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112375.0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350.0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6536327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274058.0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103935.0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377993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4789804.0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1368530.0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6158334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6536327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MUSIC WILL</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5831694</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5831694</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485974.5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4927596</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10.13961844</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4789804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5831694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485974.5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9.856080926</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5831694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485974.5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10.13961844</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4682678</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6118295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0.7653566884</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2845147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470491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3315638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5831694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0.5685548659</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249260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2845147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0.08760883005</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4488892</v>
      </c>
      <c r="E41" s="165">
        <f t="shared" ref="E41:E44" si="1">D41/$D$44</f>
        <v>0.769740662</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763525</v>
      </c>
      <c r="E42" s="165">
        <f t="shared" si="1"/>
        <v>0.1309267942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579277</v>
      </c>
      <c r="E43" s="165">
        <f t="shared" si="1"/>
        <v>0.09933254385</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5831694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5262385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579277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9.084401763</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6535977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377993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17.29126465</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6536327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MUSIC WILL</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5534742.0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294654.0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5534742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342096.0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342096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68308.0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666738.0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460770.0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205968</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13934.0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13934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6165048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MUSIC WILL</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963564</v>
      </c>
      <c r="D7" s="99">
        <v>616681.0</v>
      </c>
      <c r="E7" s="99">
        <v>192713.0</v>
      </c>
      <c r="F7" s="99">
        <v>154170.0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1909904</v>
      </c>
      <c r="D9" s="99">
        <v>1228555.0</v>
      </c>
      <c r="E9" s="99">
        <v>377435.0</v>
      </c>
      <c r="F9" s="99">
        <v>303914.0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52295</v>
      </c>
      <c r="D10" s="99">
        <v>35774.0</v>
      </c>
      <c r="E10" s="99">
        <v>9019.0</v>
      </c>
      <c r="F10" s="99">
        <v>7502.0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267681</v>
      </c>
      <c r="D11" s="99">
        <v>183118.0</v>
      </c>
      <c r="E11" s="99">
        <v>46161.0</v>
      </c>
      <c r="F11" s="99">
        <v>38402.0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224058</v>
      </c>
      <c r="D12" s="99">
        <v>153276.0</v>
      </c>
      <c r="E12" s="99">
        <v>38639.0</v>
      </c>
      <c r="F12" s="99">
        <v>32143.0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664692</v>
      </c>
      <c r="D20" s="99">
        <v>513242.0</v>
      </c>
      <c r="E20" s="99">
        <v>113648.0</v>
      </c>
      <c r="F20" s="99">
        <v>37802.0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2505</v>
      </c>
      <c r="D21" s="99">
        <v>2004.0</v>
      </c>
      <c r="E21" s="99">
        <v>501.0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63402</v>
      </c>
      <c r="D22" s="99">
        <v>47440.0</v>
      </c>
      <c r="E22" s="99">
        <v>9060.0</v>
      </c>
      <c r="F22" s="99">
        <v>6902.0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297678</v>
      </c>
      <c r="D23" s="99">
        <v>233943.0</v>
      </c>
      <c r="E23" s="99">
        <v>33206.0</v>
      </c>
      <c r="F23" s="99">
        <v>30529.0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25543</v>
      </c>
      <c r="D25" s="99">
        <v>17835.0</v>
      </c>
      <c r="E25" s="99">
        <v>4081.0</v>
      </c>
      <c r="F25" s="99">
        <v>3627.0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357670</v>
      </c>
      <c r="D26" s="99">
        <v>274314.0</v>
      </c>
      <c r="E26" s="99">
        <v>24936.0</v>
      </c>
      <c r="F26" s="99">
        <v>58420.0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544751</v>
      </c>
      <c r="D28" s="99">
        <v>541256.0</v>
      </c>
      <c r="E28" s="99">
        <v>1993.0</v>
      </c>
      <c r="F28" s="99">
        <v>1502.0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18224</v>
      </c>
      <c r="D32" s="99">
        <v>12805.0</v>
      </c>
      <c r="E32" s="99">
        <v>2899.0</v>
      </c>
      <c r="F32" s="99">
        <v>2520.0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551156</v>
      </c>
      <c r="D34" s="99">
        <v>551156.0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43401</v>
      </c>
      <c r="D35" s="99">
        <v>4032.0</v>
      </c>
      <c r="E35" s="99">
        <v>38865.0</v>
      </c>
      <c r="F35" s="99">
        <v>504.0</v>
      </c>
      <c r="G35" s="43"/>
      <c r="H35" s="43"/>
      <c r="I35" s="43"/>
      <c r="J35" s="43"/>
      <c r="K35" s="43"/>
      <c r="L35" s="43"/>
      <c r="M35" s="43"/>
      <c r="N35" s="43"/>
      <c r="O35" s="43"/>
      <c r="P35" s="43"/>
      <c r="Q35" s="43"/>
      <c r="R35" s="43"/>
      <c r="S35" s="43"/>
      <c r="T35" s="43"/>
      <c r="U35" s="43"/>
      <c r="V35" s="43"/>
      <c r="W35" s="43"/>
      <c r="X35" s="43"/>
      <c r="Y35" s="43"/>
      <c r="Z35" s="43"/>
    </row>
    <row r="36">
      <c r="A36" s="45" t="s">
        <v>50</v>
      </c>
      <c r="B36" s="60" t="s">
        <v>239</v>
      </c>
      <c r="C36" s="98">
        <f t="shared" si="1"/>
        <v>21626</v>
      </c>
      <c r="D36" s="99">
        <v>15196.0</v>
      </c>
      <c r="E36" s="99">
        <v>3440.0</v>
      </c>
      <c r="F36" s="99">
        <v>2990.0</v>
      </c>
      <c r="G36" s="43"/>
      <c r="H36" s="43"/>
      <c r="I36" s="43"/>
      <c r="J36" s="43"/>
      <c r="K36" s="43"/>
      <c r="L36" s="43"/>
      <c r="M36" s="43"/>
      <c r="N36" s="43"/>
      <c r="O36" s="43"/>
      <c r="P36" s="43"/>
      <c r="Q36" s="43"/>
      <c r="R36" s="43"/>
      <c r="S36" s="43"/>
      <c r="T36" s="43"/>
      <c r="U36" s="43"/>
      <c r="V36" s="43"/>
      <c r="W36" s="43"/>
      <c r="X36" s="43"/>
      <c r="Y36" s="43"/>
      <c r="Z36" s="43"/>
    </row>
    <row r="37">
      <c r="A37" s="45" t="s">
        <v>52</v>
      </c>
      <c r="B37" s="60" t="s">
        <v>240</v>
      </c>
      <c r="C37" s="98">
        <f t="shared" si="1"/>
        <v>6528</v>
      </c>
      <c r="D37" s="99">
        <v>1537.0</v>
      </c>
      <c r="E37" s="99">
        <v>100.0</v>
      </c>
      <c r="F37" s="99">
        <v>4891.0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8888</v>
      </c>
      <c r="D38" s="99">
        <v>4046.0</v>
      </c>
      <c r="E38" s="99">
        <v>842.0</v>
      </c>
      <c r="F38" s="99">
        <v>4000.0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6023566</v>
      </c>
      <c r="D40" s="104">
        <f t="shared" si="2"/>
        <v>4436210</v>
      </c>
      <c r="E40" s="104">
        <f t="shared" si="2"/>
        <v>897538</v>
      </c>
      <c r="F40" s="104">
        <f t="shared" si="2"/>
        <v>689818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MUSIC WILL</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2157113.0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1757821.0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2330608.0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263928.0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145436.0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350.0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6655256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437174.0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145712.0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582886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4033835.0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2038535.0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6072370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6655256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