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<sst xmlns="http://schemas.openxmlformats.org/spreadsheetml/2006/main" count="867" uniqueCount="252">
  <si>
    <t>ROBIN HOOD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</si>
  <si>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</si>
  <si>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</si>
  <si>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</si>
  <si>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</si>
  <si>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</si>
  <si>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</si>
  <si>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</si>
  <si>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</si>
  <si>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</si>
  <si>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</si>
  <si>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</si>
  <si>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</si>
  <si>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</si>
  <si>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</si>
  <si>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</si>
  <si>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</si>
  <si>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</si>
  <si>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</si>
  <si>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</si>
  <si>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</si>
  <si>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</si>
  <si>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</si>
  <si>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</si>
  <si>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</si>
  <si>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</si>
  <si>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</si>
  <si>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</si>
  <si>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</si>
  <si>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</si>
  <si>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</si>
  <si>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</si>
  <si>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</si>
  <si>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</si>
  <si>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</si>
  <si>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</si>
  <si>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</si>
  <si>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</si>
  <si>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</si>
  <si>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</si>
  <si>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</si>
  <si>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</si>
  <si>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</si>
  <si>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</si>
  <si>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</si>
  <si>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</si>
  <si>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</si>
  <si>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</si>
  <si>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</si>
  <si>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</si>
  <si>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</si>
  <si>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</si>
  <si>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</si>
  <si>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</si>
  <si>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</si>
  <si>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</si>
  <si>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</si>
  <si>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</si>
  <si>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</si>
  <si>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</si>
  <si>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</si>
  <si>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</si>
  <si>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</si>
  <si>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</si>
  <si>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</si>
  <si>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</si>
  <si>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</si>
  <si>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</si>
  <si>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</si>
  <si>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</si>
  <si>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</si>
  <si>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</si>
  <si>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</si>
  <si>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</si>
  <si>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</si>
  <si>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</si>
  <si>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</si>
  <si>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</si>
  <si>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</si>
  <si>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</si>
  <si>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</si>
  <si>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</si>
  <si>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</si>
  <si>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</si>
  <si>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</si>
  <si>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</si>
  <si>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</si>
  <si>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</si>
  <si>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</si>
  <si>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</si>
  <si>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</si>
  <si>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</si>
  <si>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</si>
  <si>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</si>
  <si>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</si>
  <si>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</si>
  <si>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</si>
  <si>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</si>
  <si>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</si>
  <si>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</si>
  <si>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</si>
  <si>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</si>
  <si>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</si>
  <si>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</si>
  <si>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</si>
  <si>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</si>
  <si>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</si>
  <si>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</si>
  <si>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</si>
  <si>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</si>
  <si>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</si>
  <si>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</si>
  <si>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</si>
  <si>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</si>
  <si>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</si>
  <si>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</si>
  <si>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</si>
  <si>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</si>
  <si>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</si>
  <si>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</si>
  <si>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</si>
  <si>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</si>
  <si>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</si>
  <si>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</si>
  <si>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</si>
  <si>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</si>
  <si>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</si>
  <si>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</si>
  <si>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</si>
  <si>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</si>
  <si>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</si>
  <si>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</si>
  <si>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</si>
  <si>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CONTRACTED MGMT. ASST</t>
  </si>
  <si>
    <t>INDIRECT EVENT COSTS</t>
  </si>
  <si>
    <t>FILING/REGISTRATION FEE</t>
  </si>
  <si>
    <t>MARKETING &amp; COMMUN.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</si>
  <si>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</si>
  <si>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</si>
  <si>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</si>
  <si>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</si>
  <si>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</si>
  <si>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</si>
  <si>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</si>
  <si>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</si>
  <si>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</si>
  <si>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</si>
  <si>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</si>
  <si>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</si>
  <si>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</si>
  <si>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</si>
  <si>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</si>
  <si>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</si>
  <si>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</si>
  <si>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</si>
  <si>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</si>
  <si>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</si>
  <si>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</si>
  <si>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</si>
  <si>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</si>
  <si>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</si>
  <si>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</si>
  <si>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</si>
  <si>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</si>
  <si>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</si>
  <si>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</si>
  <si>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</si>
  <si>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</si>
  <si>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</si>
  <si>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</si>
  <si>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</si>
  <si>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</si>
  <si>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</si>
  <si>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</si>
  <si>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</si>
  <si>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</si>
  <si>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</si>
  <si>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</si>
  <si>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</si>
  <si>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</si>
  <si>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</si>
  <si>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</si>
  <si>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</si>
  <si>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</si>
  <si>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</si>
  <si>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</si>
  <si>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</si>
  <si>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</si>
  <si>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</si>
  <si>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</si>
  <si>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</si>
  <si>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</si>
  <si>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</si>
  <si>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</si>
  <si>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</si>
  <si>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</si>
  <si>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</si>
  <si>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</si>
  <si>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</si>
  <si>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</si>
  <si>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</si>
  <si>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</si>
  <si>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</si>
  <si>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</si>
  <si>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</si>
  <si>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</si>
  <si>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</si>
  <si>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</si>
  <si>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</si>
  <si>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</si>
  <si>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</si>
  <si>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</si>
  <si>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</si>
  <si>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</si>
  <si>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</si>
  <si>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</si>
  <si>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</si>
  <si>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</si>
  <si>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</si>
  <si>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</si>
  <si>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</si>
  <si>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</si>
  <si>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</si>
  <si>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</si>
  <si>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</si>
  <si>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</si>
  <si>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</si>
  <si>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</si>
  <si>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</si>
  <si>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</si>
  <si>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</si>
  <si>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</si>
  <si>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</si>
  <si>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</si>
  <si>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</si>
  <si>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</si>
  <si>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</si>
  <si>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</si>
  <si>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CONTRACTED MGMT. ASST. </t>
  </si>
  <si>
    <t xml:space="preserve">INDIRECT EVENT COSTS </t>
  </si>
  <si>
    <t xml:space="preserve">FILING/REGISTRATION FEE </t>
  </si>
  <si>
    <t xml:space="preserve">MARKETING &amp; COMMUN. </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</si>
  <si>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</si>
  <si>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</si>
  <si>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MISCELLANEOUS INCOME </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</si>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</sst>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ROBIN HOOD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164639849</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396808</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164243041</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13686920.08</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88476890</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6.464338906</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122033588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164639849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13719987.42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8.894584543</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165263153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164639849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13719987.42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12.04543036</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18.50976927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97581529</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129325423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0.7545425079</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18054003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4819662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22873665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164639849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0.1389315232</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3760186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18054003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0.2082743644</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242</v>
      </c>
      <c r="D41" s="75">
        <f>'Expenses 2022'!D40</f>
        <v>146916020</v>
      </c>
      <c r="E41" s="165">
        <f t="shared" ref="E41:E44" si="1">D41/$D$44</f>
        <v>0.8923478787</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7222494</v>
      </c>
      <c r="E42" s="165">
        <f t="shared" si="1"/>
        <v>0.04386844402</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10501335</v>
      </c>
      <c r="E43" s="165">
        <f t="shared" si="1"/>
        <v>0.0637836773</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164639849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140856197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10501335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13.41317052</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136257452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92714583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1.469644231</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320333864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ROBIN HOOD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3.641568E7</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1.07025878E8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4.9452919E7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143441558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2469973.0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243</v>
      </c>
      <c r="D26" s="50">
        <v>5.8556224E7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5.4276019E7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4280205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4280205</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1221529.0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1.6968845E7</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-15747316</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244</v>
      </c>
      <c r="D39" s="74"/>
      <c r="E39" s="48">
        <v>11477.0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11477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134455897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ROBIN HOOD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115649225</v>
      </c>
      <c r="D3" s="99">
        <v>1.15649225E8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3668421</v>
      </c>
      <c r="D7" s="99">
        <v>1694943.0</v>
      </c>
      <c r="E7" s="99">
        <v>801168.0</v>
      </c>
      <c r="F7" s="99">
        <v>1172310.0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14430259</v>
      </c>
      <c r="D9" s="99">
        <v>6667301.0</v>
      </c>
      <c r="E9" s="99">
        <v>3151509.0</v>
      </c>
      <c r="F9" s="99">
        <v>4611449.0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2124860</v>
      </c>
      <c r="D10" s="99">
        <v>1051374.0</v>
      </c>
      <c r="E10" s="99">
        <v>347308.0</v>
      </c>
      <c r="F10" s="99">
        <v>726178.0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2686261</v>
      </c>
      <c r="D11" s="99">
        <v>1409671.0</v>
      </c>
      <c r="E11" s="99">
        <v>445534.0</v>
      </c>
      <c r="F11" s="99">
        <v>831056.0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1221341</v>
      </c>
      <c r="D12" s="99">
        <v>561471.0</v>
      </c>
      <c r="E12" s="99">
        <v>234820.0</v>
      </c>
      <c r="F12" s="99">
        <v>425050.0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115159</v>
      </c>
      <c r="D15" s="99">
        <v>5232.0</v>
      </c>
      <c r="E15" s="99">
        <v>105828.0</v>
      </c>
      <c r="F15" s="99">
        <v>4099.0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153164</v>
      </c>
      <c r="D16" s="99">
        <v>0.0</v>
      </c>
      <c r="E16" s="99">
        <v>153164.0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76667</v>
      </c>
      <c r="D18" s="99">
        <v>0.0</v>
      </c>
      <c r="E18" s="99">
        <v>0.0</v>
      </c>
      <c r="F18" s="99">
        <v>76667.0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345096</v>
      </c>
      <c r="D19" s="99">
        <v>0.0</v>
      </c>
      <c r="E19" s="99">
        <v>345096.0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2421230</v>
      </c>
      <c r="D20" s="99">
        <v>1904934.0</v>
      </c>
      <c r="E20" s="99">
        <v>260407.0</v>
      </c>
      <c r="F20" s="99">
        <v>255889.0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289163</v>
      </c>
      <c r="D22" s="99">
        <v>78485.0</v>
      </c>
      <c r="E22" s="99">
        <v>49272.0</v>
      </c>
      <c r="F22" s="99">
        <v>161406.0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1080117</v>
      </c>
      <c r="D23" s="99">
        <v>433380.0</v>
      </c>
      <c r="E23" s="99">
        <v>302279.0</v>
      </c>
      <c r="F23" s="99">
        <v>344458.0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2884572</v>
      </c>
      <c r="D25" s="99">
        <v>1399506.0</v>
      </c>
      <c r="E25" s="99">
        <v>619101.0</v>
      </c>
      <c r="F25" s="99">
        <v>865965.0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58394</v>
      </c>
      <c r="D26" s="99">
        <v>25993.0</v>
      </c>
      <c r="E26" s="99">
        <v>24924.0</v>
      </c>
      <c r="F26" s="99">
        <v>7477.0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166257</v>
      </c>
      <c r="D28" s="99">
        <v>75498.0</v>
      </c>
      <c r="E28" s="99">
        <v>68001.0</v>
      </c>
      <c r="F28" s="99">
        <v>22758.0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455854</v>
      </c>
      <c r="D31" s="99">
        <v>194675.0</v>
      </c>
      <c r="E31" s="99">
        <v>111853.0</v>
      </c>
      <c r="F31" s="99">
        <v>149326.0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336754</v>
      </c>
      <c r="D32" s="99">
        <v>143693.0</v>
      </c>
      <c r="E32" s="99">
        <v>80484.0</v>
      </c>
      <c r="F32" s="99">
        <v>112577.0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238</v>
      </c>
      <c r="C34" s="98">
        <f t="shared" si="1"/>
        <v>1336847</v>
      </c>
      <c r="D34" s="99">
        <v>1336847.0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726950</v>
      </c>
      <c r="D35" s="99">
        <v>106759.0</v>
      </c>
      <c r="E35" s="99">
        <v>3640.0</v>
      </c>
      <c r="F35" s="99">
        <v>616551.0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230694</v>
      </c>
      <c r="D36" s="99">
        <v>0.0</v>
      </c>
      <c r="E36" s="99">
        <v>8913.0</v>
      </c>
      <c r="F36" s="99">
        <v>221781.0</v>
      </c>
      <c r="G36" s="43"/>
      <c r="H36" s="43"/>
      <c r="I36" s="43"/>
      <c r="J36" s="43"/>
      <c r="K36" s="43"/>
      <c r="L36" s="43"/>
      <c r="M36" s="43"/>
      <c r="N36" s="43"/>
      <c r="O36" s="43"/>
      <c r="P36" s="43"/>
      <c r="Q36" s="43"/>
      <c r="R36" s="43"/>
      <c r="S36" s="43"/>
      <c r="T36" s="43"/>
      <c r="U36" s="43"/>
      <c r="V36" s="43"/>
      <c r="W36" s="43"/>
      <c r="X36" s="43"/>
      <c r="Y36" s="43"/>
      <c r="Z36" s="43"/>
    </row>
    <row r="37">
      <c r="A37" s="45" t="s">
        <v>52</v>
      </c>
      <c r="B37" s="60" t="s">
        <v>239</v>
      </c>
      <c r="C37" s="98">
        <f t="shared" si="1"/>
        <v>168091</v>
      </c>
      <c r="D37" s="99">
        <v>0.0</v>
      </c>
      <c r="E37" s="99">
        <v>0.0</v>
      </c>
      <c r="F37" s="99">
        <v>168091.0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150625376</v>
      </c>
      <c r="D40" s="104">
        <f t="shared" si="2"/>
        <v>132738987</v>
      </c>
      <c r="E40" s="104">
        <f t="shared" si="2"/>
        <v>7113301</v>
      </c>
      <c r="F40" s="104">
        <f t="shared" si="2"/>
        <v>10773088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ROBIN HOOD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528682.0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6.1296589E7</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3.0152595E7</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47931.0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4000000.0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915187.0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1.3025458E7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1.0059878E7</v>
      </c>
      <c r="E12" s="109">
        <f>D11-D12</f>
        <v>2965580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4.9607143E7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1.4837037E8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2976553.0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7940489.0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308801119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6727634.0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8.1721993E7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653506.0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6558501.0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95661634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1.15386277E8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9.7753208E7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213139485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308801119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ROBIN HOOD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150625376</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455854</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150169522</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12514126.83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61825271</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4.94043826</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115386277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150625376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12552114.67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9.192576714</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200954066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150625376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12552114.67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16.00957857</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20.95001683</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107025878</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134455897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0.7959924435</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18098680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6032462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24131142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150625376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0.1602063519</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4811121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18098680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0.2658271763</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245</v>
      </c>
      <c r="D41" s="75">
        <f>'Expenses 2023'!D40</f>
        <v>132738987</v>
      </c>
      <c r="E41" s="165">
        <f t="shared" ref="E41:E44" si="1">D41/$D$44</f>
        <v>0.8812524856</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7113301</v>
      </c>
      <c r="E42" s="165">
        <f t="shared" si="1"/>
        <v>0.04722511697</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10773088</v>
      </c>
      <c r="E43" s="165">
        <f t="shared" si="1"/>
        <v>0.07152239739</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150625376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143441558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10773088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13.31480426</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96940984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89103133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1.087963809</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308801119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ROBIN HOOD FOUNDATION</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180</v>
      </c>
      <c r="D5" s="177">
        <f>'Ratios 2021'!D8</f>
        <v>2.639154896</v>
      </c>
      <c r="E5" s="177">
        <f>'Ratios 2022'!D8</f>
        <v>6.464338906</v>
      </c>
      <c r="F5" s="177">
        <f>'Ratios 2023'!D8</f>
        <v>4.94043826</v>
      </c>
      <c r="G5" s="177">
        <f>average(D5:F5)</f>
        <v>4.681310687</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188</v>
      </c>
      <c r="D10" s="149">
        <f>'Ratios 2021'!D14</f>
        <v>10.22334726</v>
      </c>
      <c r="E10" s="149">
        <f>'Ratios 2022'!D14</f>
        <v>8.894584543</v>
      </c>
      <c r="F10" s="149">
        <f>'Ratios 2023'!D14</f>
        <v>9.192576714</v>
      </c>
      <c r="G10" s="177">
        <f>average(D10:F10)</f>
        <v>9.436836172</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14.66706601</v>
      </c>
      <c r="E15" s="180">
        <f>'Ratios 2022'!D20</f>
        <v>12.04543036</v>
      </c>
      <c r="F15" s="180">
        <f>'Ratios 2023'!D20</f>
        <v>16.00957857</v>
      </c>
      <c r="G15" s="177">
        <f>average(D15:F15)</f>
        <v>14.24069165</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0.795916576</v>
      </c>
      <c r="E20" s="163">
        <f>'Ratios 2022'!D26</f>
        <v>0.7545425079</v>
      </c>
      <c r="F20" s="163">
        <f>'Ratios 2023'!D26</f>
        <v>0.7959924435</v>
      </c>
      <c r="G20" s="181">
        <f>average(D20:F20)</f>
        <v>0.7821505091</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0.1078778451</v>
      </c>
      <c r="E25" s="163">
        <f>'Ratios 2022'!D33</f>
        <v>0.1389315232</v>
      </c>
      <c r="F25" s="163">
        <f>'Ratios 2023'!D33</f>
        <v>0.1602063519</v>
      </c>
      <c r="G25" s="181">
        <f>average(D25:F25)</f>
        <v>0.1356719067</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0.2356116977</v>
      </c>
      <c r="E30" s="163">
        <f>'Ratios 2022'!D38</f>
        <v>0.2082743644</v>
      </c>
      <c r="F30" s="163">
        <f>'Ratios 2023'!D38</f>
        <v>0.2658271763</v>
      </c>
      <c r="G30" s="181">
        <f>average(D30:F30)</f>
        <v>0.2365710795</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0.9190351973</v>
      </c>
      <c r="E35" s="163">
        <f>'Ratios 2022'!E41</f>
        <v>0.8923478787</v>
      </c>
      <c r="F35" s="163">
        <f>'Ratios 2023'!E41</f>
        <v>0.8812524856</v>
      </c>
      <c r="G35" s="181">
        <f t="shared" ref="G35:G37" si="1">average(D35:F35)</f>
        <v>0.8975451872</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0.03149168951</v>
      </c>
      <c r="E36" s="163">
        <f>'Ratios 2022'!E42</f>
        <v>0.04386844402</v>
      </c>
      <c r="F36" s="163">
        <f>'Ratios 2023'!E42</f>
        <v>0.04722511697</v>
      </c>
      <c r="G36" s="181">
        <f t="shared" si="1"/>
        <v>0.04086175017</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0.04947311323</v>
      </c>
      <c r="E37" s="163">
        <f>'Ratios 2022'!E43</f>
        <v>0.0637836773</v>
      </c>
      <c r="F37" s="163">
        <f>'Ratios 2023'!E43</f>
        <v>0.07152239739</v>
      </c>
      <c r="G37" s="181">
        <f t="shared" si="1"/>
        <v>0.06159306264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14.46784655</v>
      </c>
      <c r="E42" s="166">
        <f>'Ratios 2022'!D49</f>
        <v>13.41317052</v>
      </c>
      <c r="F42" s="166">
        <f>'Ratios 2023'!D49</f>
        <v>13.31480426</v>
      </c>
      <c r="G42" s="183">
        <f>average(D42:F42)</f>
        <v>13.73194044</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0.9867728061</v>
      </c>
      <c r="E47" s="149">
        <f>'Ratios 2022'!D54</f>
        <v>1.469644231</v>
      </c>
      <c r="F47" s="149">
        <f>'Ratios 2023'!D54</f>
        <v>1.087963809</v>
      </c>
      <c r="G47" s="177">
        <f>average(D47:F47)</f>
        <v>1.181460282</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ROBIN HOOD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ROBIN HOOD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3.5561881E7</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1.11242186E8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2.6504732E7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146804067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132155.0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1.02407837E8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9.6456262E7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5951575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5951575</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649029.0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1.3770688E7</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-13121659</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139766138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ROBIN HOOD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171935945</v>
      </c>
      <c r="D3" s="99">
        <v>1.71935945E8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4553982</v>
      </c>
      <c r="D7" s="99">
        <v>1811029.0</v>
      </c>
      <c r="E7" s="99">
        <v>784374.0</v>
      </c>
      <c r="F7" s="99">
        <v>1958579.0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12562405</v>
      </c>
      <c r="D9" s="99">
        <v>6261610.0</v>
      </c>
      <c r="E9" s="99">
        <v>2835768.0</v>
      </c>
      <c r="F9" s="99">
        <v>3465027.0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1597689</v>
      </c>
      <c r="D10" s="99">
        <v>864634.0</v>
      </c>
      <c r="E10" s="99">
        <v>195446.0</v>
      </c>
      <c r="F10" s="99">
        <v>537609.0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2435132</v>
      </c>
      <c r="D11" s="99">
        <v>1262214.0</v>
      </c>
      <c r="E11" s="99">
        <v>460157.0</v>
      </c>
      <c r="F11" s="99">
        <v>712761.0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976502</v>
      </c>
      <c r="D12" s="99">
        <v>503755.0</v>
      </c>
      <c r="E12" s="99">
        <v>178840.0</v>
      </c>
      <c r="F12" s="99">
        <v>293907.0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138768</v>
      </c>
      <c r="D15" s="99">
        <v>70725.0</v>
      </c>
      <c r="E15" s="99">
        <v>62989.0</v>
      </c>
      <c r="F15" s="99">
        <v>5054.0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142402</v>
      </c>
      <c r="D16" s="99">
        <v>0.0</v>
      </c>
      <c r="E16" s="99">
        <v>142402.0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15000</v>
      </c>
      <c r="D18" s="99">
        <v>0.0</v>
      </c>
      <c r="E18" s="99">
        <v>0.0</v>
      </c>
      <c r="F18" s="99">
        <v>15000.0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222500</v>
      </c>
      <c r="D19" s="99">
        <v>0.0</v>
      </c>
      <c r="E19" s="99">
        <v>222500.0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4346351</v>
      </c>
      <c r="D20" s="99">
        <v>3082445.0</v>
      </c>
      <c r="E20" s="99">
        <v>414087.0</v>
      </c>
      <c r="F20" s="99">
        <v>849819.0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361832</v>
      </c>
      <c r="D22" s="99">
        <v>204938.0</v>
      </c>
      <c r="E22" s="99">
        <v>73513.0</v>
      </c>
      <c r="F22" s="99">
        <v>83381.0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998725</v>
      </c>
      <c r="D23" s="99">
        <v>394764.0</v>
      </c>
      <c r="E23" s="99">
        <v>192350.0</v>
      </c>
      <c r="F23" s="99">
        <v>411611.0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2333415</v>
      </c>
      <c r="D25" s="99">
        <v>1183351.0</v>
      </c>
      <c r="E25" s="99">
        <v>474044.0</v>
      </c>
      <c r="F25" s="99">
        <v>676020.0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38421</v>
      </c>
      <c r="D26" s="99">
        <v>7363.0</v>
      </c>
      <c r="E26" s="99">
        <v>26739.0</v>
      </c>
      <c r="F26" s="99">
        <v>4319.0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29779</v>
      </c>
      <c r="D28" s="99">
        <v>17603.0</v>
      </c>
      <c r="E28" s="99">
        <v>4749.0</v>
      </c>
      <c r="F28" s="99">
        <v>7427.0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447240</v>
      </c>
      <c r="D31" s="99">
        <v>200560.0</v>
      </c>
      <c r="E31" s="99">
        <v>101918.0</v>
      </c>
      <c r="F31" s="99">
        <v>144762.0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327309</v>
      </c>
      <c r="D32" s="99">
        <v>46789.0</v>
      </c>
      <c r="E32" s="99">
        <v>246510.0</v>
      </c>
      <c r="F32" s="99">
        <v>34010.0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646087</v>
      </c>
      <c r="D34" s="99">
        <v>646087.0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431249</v>
      </c>
      <c r="D35" s="99">
        <v>0.0</v>
      </c>
      <c r="E35" s="99">
        <v>0.0</v>
      </c>
      <c r="F35" s="99">
        <v>431249.0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396779</v>
      </c>
      <c r="D36" s="99">
        <v>0.0</v>
      </c>
      <c r="E36" s="99">
        <v>42549.0</v>
      </c>
      <c r="F36" s="99">
        <v>354230.0</v>
      </c>
      <c r="G36" s="43"/>
      <c r="H36" s="43"/>
      <c r="I36" s="43"/>
      <c r="J36" s="43"/>
      <c r="K36" s="43"/>
      <c r="L36" s="43"/>
      <c r="M36" s="43"/>
      <c r="N36" s="43"/>
      <c r="O36" s="43"/>
      <c r="P36" s="43"/>
      <c r="Q36" s="43"/>
      <c r="R36" s="43"/>
      <c r="S36" s="43"/>
      <c r="T36" s="43"/>
      <c r="U36" s="43"/>
      <c r="V36" s="43"/>
      <c r="W36" s="43"/>
      <c r="X36" s="43"/>
      <c r="Y36" s="43"/>
      <c r="Z36" s="43"/>
    </row>
    <row r="37">
      <c r="A37" s="45" t="s">
        <v>52</v>
      </c>
      <c r="B37" s="103" t="s">
        <v>136</v>
      </c>
      <c r="C37" s="98">
        <f t="shared" si="1"/>
        <v>162154</v>
      </c>
      <c r="D37" s="99">
        <v>0.0</v>
      </c>
      <c r="E37" s="99">
        <v>0.0</v>
      </c>
      <c r="F37" s="99">
        <v>162154.0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205099666</v>
      </c>
      <c r="D40" s="104">
        <f t="shared" si="2"/>
        <v>188493812</v>
      </c>
      <c r="E40" s="104">
        <f t="shared" si="2"/>
        <v>6458935</v>
      </c>
      <c r="F40" s="104">
        <f t="shared" si="2"/>
        <v>10146919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ROBIN HOOD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4.5009121E7</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4.4826752E7</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4000000.0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610709.0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1.09517E7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9215239.0</v>
      </c>
      <c r="E12" s="109">
        <f>D11-D12</f>
        <v>1736461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8.2513976E7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1.65932881E8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2237338.0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5014261.0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351881499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9333780.0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8.4863785E7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1515026.0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95712591</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1.74733759E8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8.1435149E7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256168908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351881499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ROBIN HOOD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205099666</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447240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204652426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17054368.83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45009121</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2.639154896</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174733759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205099666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17091638.83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10.22334726</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250684195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205099666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17091638.83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14.66706601</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17.30622091</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111242186</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139766138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0.795916576</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17116387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5009323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22125710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205099666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0.1078778451</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4032821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17116387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0.2356116977</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188493812</v>
      </c>
      <c r="E41" s="165">
        <f t="shared" ref="E41:E44" si="1">D41/$D$44</f>
        <v>0.9190351973</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6458935</v>
      </c>
      <c r="E42" s="165">
        <f t="shared" si="1"/>
        <v>0.03149168951</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10146919</v>
      </c>
      <c r="E43" s="165">
        <f t="shared" si="1"/>
        <v>0.04947311323</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205099666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146804067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10146919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14.46784655</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94446582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95712591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0.9867728061</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351881499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ROBIN HOOD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4.3274668E7</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9.7581529E7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1.8786171E7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140856197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232634.0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1.00085938E8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9.8178718E7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1907220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1907220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1436514.0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1.5107142E7</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-13670628</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129325423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ROBIN HOOD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131251074</v>
      </c>
      <c r="D3" s="99">
        <v>1.31251074E8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4122079</v>
      </c>
      <c r="D7" s="99">
        <v>2089247.0</v>
      </c>
      <c r="E7" s="99">
        <v>834383.0</v>
      </c>
      <c r="F7" s="99">
        <v>1198449.0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13931924</v>
      </c>
      <c r="D9" s="99">
        <v>6459516.0</v>
      </c>
      <c r="E9" s="99">
        <v>3015887.0</v>
      </c>
      <c r="F9" s="99">
        <v>4456521.0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1553511</v>
      </c>
      <c r="D10" s="99">
        <v>775674.0</v>
      </c>
      <c r="E10" s="99">
        <v>190755.0</v>
      </c>
      <c r="F10" s="99">
        <v>587082.0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2206675</v>
      </c>
      <c r="D11" s="99">
        <v>1076255.0</v>
      </c>
      <c r="E11" s="99">
        <v>401529.0</v>
      </c>
      <c r="F11" s="99">
        <v>728891.0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1059476</v>
      </c>
      <c r="D12" s="99">
        <v>473049.0</v>
      </c>
      <c r="E12" s="99">
        <v>193754.0</v>
      </c>
      <c r="F12" s="99">
        <v>392673.0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78685</v>
      </c>
      <c r="D15" s="99">
        <v>15809.0</v>
      </c>
      <c r="E15" s="99">
        <v>50690.0</v>
      </c>
      <c r="F15" s="99">
        <v>12186.0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162510</v>
      </c>
      <c r="D16" s="99">
        <v>0.0</v>
      </c>
      <c r="E16" s="99">
        <v>162510.0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363027</v>
      </c>
      <c r="D19" s="99">
        <v>0.0</v>
      </c>
      <c r="E19" s="99">
        <v>363027.0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3202228</v>
      </c>
      <c r="D20" s="99">
        <v>1875391.0</v>
      </c>
      <c r="E20" s="99">
        <v>507924.0</v>
      </c>
      <c r="F20" s="99">
        <v>818913.0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715434</v>
      </c>
      <c r="D22" s="99">
        <v>195687.0</v>
      </c>
      <c r="E22" s="99">
        <v>91704.0</v>
      </c>
      <c r="F22" s="99">
        <v>428043.0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905032</v>
      </c>
      <c r="D23" s="99">
        <v>403602.0</v>
      </c>
      <c r="E23" s="99">
        <v>281499.0</v>
      </c>
      <c r="F23" s="99">
        <v>219931.0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2864422</v>
      </c>
      <c r="D25" s="99">
        <v>1359797.0</v>
      </c>
      <c r="E25" s="99">
        <v>639573.0</v>
      </c>
      <c r="F25" s="99">
        <v>865052.0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39946</v>
      </c>
      <c r="D26" s="99">
        <v>28395.0</v>
      </c>
      <c r="E26" s="99">
        <v>9127.0</v>
      </c>
      <c r="F26" s="99">
        <v>2424.0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98077</v>
      </c>
      <c r="D28" s="99">
        <v>76525.0</v>
      </c>
      <c r="E28" s="99">
        <v>10006.0</v>
      </c>
      <c r="F28" s="99">
        <v>11546.0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396808</v>
      </c>
      <c r="D31" s="99">
        <v>168549.0</v>
      </c>
      <c r="E31" s="99">
        <v>97026.0</v>
      </c>
      <c r="F31" s="99">
        <v>131233.0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339500</v>
      </c>
      <c r="D32" s="99">
        <v>22843.0</v>
      </c>
      <c r="E32" s="99">
        <v>298460.0</v>
      </c>
      <c r="F32" s="99">
        <v>18197.0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238</v>
      </c>
      <c r="C34" s="98">
        <f t="shared" si="1"/>
        <v>644607</v>
      </c>
      <c r="D34" s="99">
        <v>644607.0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239</v>
      </c>
      <c r="C35" s="98">
        <f t="shared" si="1"/>
        <v>281056</v>
      </c>
      <c r="D35" s="99">
        <v>0.0</v>
      </c>
      <c r="E35" s="99">
        <v>0.0</v>
      </c>
      <c r="F35" s="99">
        <v>281056.0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263068</v>
      </c>
      <c r="D36" s="99">
        <v>0.0</v>
      </c>
      <c r="E36" s="99">
        <v>30020.0</v>
      </c>
      <c r="F36" s="99">
        <v>233048.0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160710</v>
      </c>
      <c r="D37" s="99">
        <v>0.0</v>
      </c>
      <c r="E37" s="99">
        <v>44620.0</v>
      </c>
      <c r="F37" s="99">
        <v>116090.0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164639849</v>
      </c>
      <c r="D40" s="104">
        <f t="shared" si="2"/>
        <v>146916020</v>
      </c>
      <c r="E40" s="104">
        <f t="shared" si="2"/>
        <v>7222494</v>
      </c>
      <c r="F40" s="104">
        <f t="shared" si="2"/>
        <v>10501335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ROBIN HOOD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528682.0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8.7948208E7</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4.3236271E7</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4000000.0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544291.0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1.2055132E7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9612047.0</v>
      </c>
      <c r="E12" s="109">
        <f>D11-D12</f>
        <v>2443085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553353.0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1.62156532E8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2553268.0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1.6370174E7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320333864</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6347776.0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8.6015391E7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351416.0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8721950.0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101436533</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1.22033588E8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9.6863743E7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218897331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320333864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