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<sst xmlns="http://schemas.openxmlformats.org/spreadsheetml/2006/main" count="878" uniqueCount="253">
  <si>
    <t>ARTS COUNCIL OF SNOHOMISH COUNTY - SHACK ARTS CENTER</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</si>
  <si>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</si>
  <si>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</si>
  <si>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</si>
  <si>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</si>
  <si>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</si>
  <si>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</si>
  <si>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</si>
  <si>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</si>
  <si>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</si>
  <si>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</si>
  <si>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</si>
  <si>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</si>
  <si>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</si>
  <si>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</si>
  <si>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</si>
  <si>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</si>
  <si>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</si>
  <si>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</si>
  <si>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</si>
  <si>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</si>
  <si>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</si>
  <si>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</si>
  <si>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</si>
  <si>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</si>
  <si>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</si>
  <si>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</si>
  <si>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</si>
  <si>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</si>
  <si>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</si>
  <si>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</si>
  <si>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</si>
  <si>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</si>
  <si>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</si>
  <si>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</si>
  <si>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</si>
  <si>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</si>
  <si>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</si>
  <si>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</si>
  <si>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</si>
  <si>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</si>
  <si>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</si>
  <si>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</si>
  <si>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</si>
  <si>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</si>
  <si>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</si>
  <si>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</si>
  <si>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</si>
  <si>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</si>
  <si>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</si>
  <si>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</si>
  <si>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</si>
  <si>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</si>
  <si>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</si>
  <si>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</si>
  <si>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</si>
  <si>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</si>
  <si>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</si>
  <si>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</si>
  <si>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</si>
  <si>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</si>
  <si>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</si>
  <si>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</si>
  <si>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</si>
  <si>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ARTIST SUPPORT</t>
  </si>
  <si>
    <t>COMMUNITY EDUCATION</t>
  </si>
  <si>
    <t>K-12 ART EDUCATION</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</si>
  <si>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</si>
  <si>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</si>
  <si>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</si>
  <si>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</si>
  <si>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</si>
  <si>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</si>
  <si>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</si>
  <si>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</si>
  <si>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</si>
  <si>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</si>
  <si>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</si>
  <si>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</si>
  <si>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</si>
  <si>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</si>
  <si>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</si>
  <si>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</si>
  <si>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</si>
  <si>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</si>
  <si>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</si>
  <si>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</si>
  <si>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</si>
  <si>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</si>
  <si>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</si>
  <si>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</si>
  <si>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</si>
  <si>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</si>
  <si>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</si>
  <si>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</si>
  <si>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</si>
  <si>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</si>
  <si>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</si>
  <si>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</si>
  <si>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Employee Retention Credit</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</si>
  <si>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</si>
  <si>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</si>
  <si>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</si>
  <si>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</si>
  <si>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</si>
  <si>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</si>
  <si>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</si>
  <si>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</si>
  <si>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</si>
  <si>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</si>
  <si>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</si>
  <si>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</si>
  <si>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</si>
  <si>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</si>
  <si>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</si>
  <si>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</si>
  <si>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</si>
  <si>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</si>
  <si>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</si>
  <si>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</si>
  <si>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</si>
  <si>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</si>
  <si>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</si>
  <si>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</si>
  <si>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</si>
  <si>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</si>
  <si>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</si>
  <si>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</si>
  <si>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</si>
  <si>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</si>
  <si>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</si>
  <si>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</si>
  <si>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</si>
  <si>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</si>
  <si>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</si>
  <si>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</si>
  <si>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</si>
  <si>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ARTIST COMMISSIONS</t>
  </si>
  <si>
    <t>INSTRUCTORS AND FEES</t>
  </si>
  <si>
    <t>PRINTING &amp; ADVERTISING</t>
  </si>
  <si>
    <t>MISCELLANEOUS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</si>
  <si>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</si>
  <si>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</si>
  <si>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</si>
  <si>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</si>
  <si>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</si>
  <si>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</si>
  <si>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</si>
  <si>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</si>
  <si>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</si>
  <si>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</si>
  <si>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</si>
  <si>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</si>
  <si>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</si>
  <si>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</si>
  <si>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</si>
  <si>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</si>
  <si>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</si>
  <si>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</si>
  <si>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</si>
  <si>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</si>
  <si>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</si>
  <si>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</si>
  <si>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</si>
  <si>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</si>
  <si>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</si>
  <si>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</si>
  <si>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</si>
  <si>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</si>
  <si>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</si>
  <si>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</si>
  <si>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</si>
  <si>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</si>
  <si>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</si>
  <si>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</si>
  <si>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</si>
  <si>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</si>
  <si>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</si>
  <si>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</si>
  <si>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</si>
  <si>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</si>
  <si>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</si>
  <si>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</si>
  <si>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</si>
  <si>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</si>
  <si>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</si>
  <si>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</si>
  <si>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</si>
  <si>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</si>
  <si>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</si>
  <si>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</si>
  <si>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</si>
  <si>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</si>
  <si>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</si>
  <si>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</si>
  <si>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</si>
  <si>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</si>
  <si>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</si>
  <si>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</si>
  <si>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</si>
  <si>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</si>
  <si>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</si>
  <si>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</si>
  <si>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</si>
  <si>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</si>
  <si>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</si>
  <si>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</si>
  <si>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</si>
  <si>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</si>
  <si>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</si>
  <si>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</si>
  <si>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</si>
  <si>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</si>
  <si>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</si>
  <si>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</si>
  <si>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</si>
  <si>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</si>
  <si>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</si>
  <si>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</si>
  <si>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</si>
  <si>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</si>
  <si>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</si>
  <si>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</si>
  <si>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</si>
  <si>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</si>
  <si>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</si>
  <si>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</si>
  <si>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</si>
  <si>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</si>
  <si>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</si>
  <si>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</si>
  <si>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</si>
  <si>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</si>
  <si>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</si>
  <si>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</si>
  <si>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</si>
  <si>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</si>
  <si>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</si>
  <si>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</si>
  <si>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</si>
  <si>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</si>
  <si>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</si>
  <si>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</si>
  <si>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All other program service revenue.</t>
  </si>
  <si>
    <r>
      <rPr>
        <rFont val="Roboto"/>
        <color rgb="FF000000"/>
        <sz val="10.0"/>
      </rPr>
      <t xml:space="preserve">Gross amount from sales of </t>
    </r>
    <r>
      <rPr>
        <rFont val="Roboto"/>
        <color rgb="FF000000"/>
        <sz val="10.0"/>
      </rPr>
      <t>assets other than inventory</t>
    </r>
  </si>
  <si>
    <t xml:space="preserve"> PRINTING &amp; ADVERTISING</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</si>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</sst>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8" fontId="13" numFmtId="164" xfId="0" applyAlignment="1" applyBorder="1" applyFont="1" applyNumberFormat="1">
      <alignment horizontal="right" readingOrder="0"/>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8" fontId="13" numFmtId="164" xfId="0" applyAlignment="1" applyBorder="1" applyFont="1" applyNumberFormat="1">
      <alignment horizontal="right" readingOrder="0" shrinkToFit="0" vertical="bottom" wrapText="0"/>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0" fontId="13" numFmtId="0" xfId="0" applyAlignment="1" applyBorder="1" applyFont="1">
      <alignment shrinkToFit="0" vertical="bottom" wrapText="0"/>
    </xf>
    <xf borderId="1" fillId="8" fontId="13" numFmtId="164" xfId="0" applyAlignment="1" applyBorder="1" applyFont="1" applyNumberFormat="1">
      <alignment horizontal="right" readingOrder="0" vertical="top"/>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8" fontId="13" numFmtId="164" xfId="0" applyAlignment="1" applyBorder="1" applyFont="1" applyNumberFormat="1">
      <alignment readingOrder="0" shrinkToFit="0" vertical="bottom" wrapText="0"/>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ARTS COUNCIL OF SNOHOMISH COUNTY - SHACK ARTS CENTER</v>
      </c>
      <c r="B1" s="2">
        <f>'Revenues 2022'!C1</f>
        <v>2022</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2022'!C40</f>
        <v>1768966</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2022'!C31</f>
        <v>178950</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1590016</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132501.3333</v>
      </c>
      <c r="E6" s="146"/>
      <c r="F6" s="43"/>
      <c r="G6" s="43"/>
      <c r="H6" s="43"/>
      <c r="I6" s="43"/>
      <c r="J6" s="43"/>
      <c r="K6" s="43"/>
      <c r="L6" s="43"/>
      <c r="M6" s="43"/>
      <c r="N6" s="43"/>
      <c r="O6" s="43"/>
      <c r="P6" s="43"/>
      <c r="Q6" s="43"/>
      <c r="R6" s="43"/>
      <c r="S6" s="43"/>
      <c r="T6" s="43"/>
      <c r="U6" s="43"/>
      <c r="V6" s="43"/>
      <c r="W6" s="43"/>
      <c r="X6" s="43"/>
      <c r="Y6" s="43"/>
    </row>
    <row r="7">
      <c r="A7" s="138"/>
      <c r="B7" s="49"/>
      <c r="C7" s="144" t="s">
        <v>190</v>
      </c>
      <c r="D7" s="74">
        <f>'Balance Sheet 2022'!E2+'Balance Sheet 2022'!E3</f>
        <v>291901</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2.203004246</v>
      </c>
      <c r="E8" s="149" t="s">
        <v>191</v>
      </c>
      <c r="F8" s="43"/>
      <c r="G8" s="43"/>
      <c r="H8" s="43"/>
      <c r="I8" s="43"/>
      <c r="J8" s="43"/>
      <c r="K8" s="43"/>
      <c r="L8" s="43"/>
      <c r="M8" s="43"/>
      <c r="N8" s="43"/>
      <c r="O8" s="43"/>
      <c r="P8" s="43"/>
      <c r="Q8" s="43"/>
      <c r="R8" s="43"/>
      <c r="S8" s="43"/>
      <c r="T8" s="43"/>
      <c r="U8" s="43"/>
      <c r="V8" s="43"/>
      <c r="W8" s="43"/>
      <c r="X8" s="43"/>
      <c r="Y8" s="43"/>
    </row>
    <row r="9">
      <c r="A9" s="138"/>
      <c r="B9" s="51"/>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4">
        <f>'Balance Sheet 2022'!E30</f>
        <v>6205469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4">
        <f>'Expenses 2022'!C40</f>
        <v>1768966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147413.8333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42.09556769</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1"/>
      <c r="C15" s="111"/>
      <c r="D15" s="111"/>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4">
        <f>sum('Balance Sheet 2022'!E13:E15)</f>
        <v>1680283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4">
        <f>'Expenses 2022'!C40</f>
        <v>1768966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147413.8333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11.39840788</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13.60141213</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1"/>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7"/>
      <c r="G23" s="57"/>
      <c r="H23" s="57"/>
      <c r="I23" s="57"/>
      <c r="J23" s="57"/>
      <c r="K23" s="57"/>
      <c r="L23" s="57"/>
      <c r="M23" s="57"/>
      <c r="N23" s="57"/>
      <c r="O23" s="57"/>
      <c r="P23" s="57"/>
      <c r="Q23" s="57"/>
      <c r="R23" s="57"/>
      <c r="S23" s="57"/>
      <c r="T23" s="57"/>
      <c r="U23" s="57"/>
      <c r="V23" s="57"/>
      <c r="W23" s="57"/>
      <c r="X23" s="57"/>
      <c r="Y23" s="57"/>
    </row>
    <row r="24">
      <c r="A24" s="138"/>
      <c r="B24" s="143" t="s">
        <v>203</v>
      </c>
      <c r="C24" s="159"/>
      <c r="D24" s="160">
        <f>max('Revenues 2022'!E2:E7,'Revenues 2022'!F10:F15)</f>
        <v>527024</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2022'!F44</f>
        <v>1751521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0.3008950506</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1"/>
      <c r="C27" s="111"/>
      <c r="D27" s="111"/>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7"/>
      <c r="G28" s="57"/>
      <c r="H28" s="57"/>
      <c r="I28" s="57"/>
      <c r="J28" s="57"/>
      <c r="K28" s="57"/>
      <c r="L28" s="57"/>
      <c r="M28" s="57"/>
      <c r="N28" s="57"/>
      <c r="O28" s="57"/>
      <c r="P28" s="57"/>
      <c r="Q28" s="57"/>
      <c r="R28" s="57"/>
      <c r="S28" s="57"/>
      <c r="T28" s="57"/>
      <c r="U28" s="57"/>
      <c r="V28" s="57"/>
      <c r="W28" s="57"/>
      <c r="X28" s="57"/>
      <c r="Y28" s="57"/>
    </row>
    <row r="29">
      <c r="A29" s="138"/>
      <c r="B29" s="143" t="s">
        <v>208</v>
      </c>
      <c r="C29" s="144" t="s">
        <v>209</v>
      </c>
      <c r="D29" s="74">
        <f>SUM('Expenses 2022'!C7:C9)</f>
        <v>685037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4">
        <f>SUM('Expenses 2022'!C10:C12)</f>
        <v>76496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4">
        <f>sum(D29:D30)</f>
        <v>761533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4">
        <f>'Expenses 2022'!C40</f>
        <v>1768966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0.4304961203</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1"/>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7"/>
      <c r="G35" s="57"/>
      <c r="H35" s="57"/>
      <c r="I35" s="57"/>
      <c r="J35" s="57"/>
      <c r="K35" s="57"/>
      <c r="L35" s="57"/>
      <c r="M35" s="57"/>
      <c r="N35" s="57"/>
      <c r="O35" s="57"/>
      <c r="P35" s="57"/>
      <c r="Q35" s="57"/>
      <c r="R35" s="57"/>
      <c r="S35" s="57"/>
      <c r="T35" s="57"/>
      <c r="U35" s="57"/>
      <c r="V35" s="57"/>
      <c r="W35" s="57"/>
      <c r="X35" s="57"/>
      <c r="Y35" s="57"/>
    </row>
    <row r="36">
      <c r="A36" s="138"/>
      <c r="B36" s="163" t="s">
        <v>215</v>
      </c>
      <c r="C36" s="144" t="s">
        <v>216</v>
      </c>
      <c r="D36" s="74">
        <f>SUM('Expenses 2022'!C10:C11)</f>
        <v>11730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4">
        <f>SUM('Expenses 2022'!C7:C9)</f>
        <v>685037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0.01712316269</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1"/>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7"/>
      <c r="G40" s="57"/>
      <c r="H40" s="57"/>
      <c r="I40" s="57"/>
      <c r="J40" s="57"/>
      <c r="K40" s="57"/>
      <c r="L40" s="57"/>
      <c r="M40" s="57"/>
      <c r="N40" s="57"/>
      <c r="O40" s="57"/>
      <c r="P40" s="57"/>
      <c r="Q40" s="57"/>
      <c r="R40" s="57"/>
      <c r="S40" s="57"/>
      <c r="T40" s="57"/>
      <c r="U40" s="57"/>
      <c r="V40" s="57"/>
      <c r="W40" s="57"/>
      <c r="X40" s="57"/>
      <c r="Y40" s="57"/>
    </row>
    <row r="41">
      <c r="A41" s="138"/>
      <c r="B41" s="143" t="s">
        <v>219</v>
      </c>
      <c r="C41" s="147" t="s">
        <v>242</v>
      </c>
      <c r="D41" s="74">
        <f>'Expenses 2022'!D40</f>
        <v>1417685</v>
      </c>
      <c r="E41" s="164">
        <f t="shared" ref="E41:E44" si="1">D41/$D$44</f>
        <v>0.8014201517</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2022'!E40</f>
        <v>258663</v>
      </c>
      <c r="E42" s="164">
        <f t="shared" si="1"/>
        <v>0.1462227086</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2022'!F40</f>
        <v>92618</v>
      </c>
      <c r="E43" s="164">
        <f t="shared" si="1"/>
        <v>0.05235713971</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1768966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1"/>
      <c r="C45" s="111"/>
      <c r="D45" s="111"/>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7"/>
      <c r="G46" s="57"/>
      <c r="H46" s="57"/>
      <c r="I46" s="57"/>
      <c r="J46" s="57"/>
      <c r="K46" s="57"/>
      <c r="L46" s="57"/>
      <c r="M46" s="57"/>
      <c r="N46" s="57"/>
      <c r="O46" s="57"/>
      <c r="P46" s="57"/>
      <c r="Q46" s="57"/>
      <c r="R46" s="57"/>
      <c r="S46" s="57"/>
      <c r="T46" s="57"/>
      <c r="U46" s="57"/>
      <c r="V46" s="57"/>
      <c r="W46" s="57"/>
      <c r="X46" s="57"/>
      <c r="Y46" s="57"/>
    </row>
    <row r="47">
      <c r="A47" s="138"/>
      <c r="B47" s="143" t="s">
        <v>224</v>
      </c>
      <c r="C47" s="144" t="s">
        <v>225</v>
      </c>
      <c r="D47" s="145">
        <f>'Revenues 2022'!F9</f>
        <v>820304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2022'!F40</f>
        <v>92618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8.85685288</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1"/>
      <c r="C50" s="111"/>
      <c r="D50" s="111"/>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7"/>
      <c r="G51" s="57"/>
      <c r="H51" s="57"/>
      <c r="I51" s="57"/>
      <c r="J51" s="57"/>
      <c r="K51" s="57"/>
      <c r="L51" s="57"/>
      <c r="M51" s="57"/>
      <c r="N51" s="57"/>
      <c r="O51" s="57"/>
      <c r="P51" s="57"/>
      <c r="Q51" s="57"/>
      <c r="R51" s="57"/>
      <c r="S51" s="57"/>
      <c r="T51" s="57"/>
      <c r="U51" s="57"/>
      <c r="V51" s="57"/>
      <c r="W51" s="57"/>
      <c r="X51" s="57"/>
      <c r="Y51" s="57"/>
    </row>
    <row r="52">
      <c r="A52" s="138"/>
      <c r="B52" s="143" t="s">
        <v>230</v>
      </c>
      <c r="C52" s="144" t="s">
        <v>231</v>
      </c>
      <c r="D52" s="145">
        <f>sum('Balance Sheet 2022'!E2:E10)</f>
        <v>319320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2022'!E19:E22)</f>
        <v>24495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13.03612982</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1"/>
      <c r="C55" s="111"/>
      <c r="D55" s="111"/>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7"/>
      <c r="G56" s="57"/>
      <c r="H56" s="57"/>
      <c r="I56" s="57"/>
      <c r="J56" s="57"/>
      <c r="K56" s="57"/>
      <c r="L56" s="57"/>
      <c r="M56" s="57"/>
      <c r="N56" s="57"/>
      <c r="O56" s="57"/>
      <c r="P56" s="57"/>
      <c r="Q56" s="57"/>
      <c r="R56" s="57"/>
      <c r="S56" s="57"/>
      <c r="T56" s="57"/>
      <c r="U56" s="57"/>
      <c r="V56" s="57"/>
      <c r="W56" s="57"/>
      <c r="X56" s="57"/>
      <c r="Y56" s="57"/>
    </row>
    <row r="57">
      <c r="A57" s="138"/>
      <c r="B57" s="143" t="s">
        <v>236</v>
      </c>
      <c r="C57" s="144" t="s">
        <v>237</v>
      </c>
      <c r="D57" s="145">
        <f>sum('Balance Sheet 2022'!E25:E26)</f>
        <v>1004860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2022'!E18</f>
        <v>7327149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0.137142018</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1"/>
      <c r="C60" s="111"/>
      <c r="D60" s="111"/>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ARTS COUNCIL OF SNOHOMISH COUNTY - SHACK ARTS CENTER</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48">
        <v>14645.0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48">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48">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48">
        <v>323483.0</v>
      </c>
      <c r="F6" s="41"/>
      <c r="G6" s="43"/>
      <c r="H6" s="43"/>
      <c r="I6" s="43"/>
      <c r="J6" s="43"/>
      <c r="K6" s="43"/>
      <c r="L6" s="43"/>
      <c r="M6" s="43"/>
      <c r="N6" s="43"/>
      <c r="O6" s="43"/>
      <c r="P6" s="43"/>
      <c r="Q6" s="43"/>
      <c r="R6" s="43"/>
      <c r="S6" s="43"/>
      <c r="T6" s="43"/>
      <c r="U6" s="43"/>
      <c r="V6" s="43"/>
      <c r="W6" s="43"/>
      <c r="X6" s="43"/>
      <c r="Y6" s="43"/>
      <c r="Z6" s="43"/>
    </row>
    <row r="7">
      <c r="A7" s="49"/>
      <c r="B7" s="45" t="s">
        <v>56</v>
      </c>
      <c r="C7" s="50" t="s">
        <v>57</v>
      </c>
      <c r="D7" s="47"/>
      <c r="E7" s="48">
        <v>584728.0</v>
      </c>
      <c r="F7" s="41"/>
      <c r="G7" s="43"/>
      <c r="H7" s="43"/>
      <c r="I7" s="43"/>
      <c r="J7" s="43"/>
      <c r="K7" s="43"/>
      <c r="L7" s="43"/>
      <c r="M7" s="43"/>
      <c r="N7" s="43"/>
      <c r="O7" s="43"/>
      <c r="P7" s="43"/>
      <c r="Q7" s="43"/>
      <c r="R7" s="43"/>
      <c r="S7" s="43"/>
      <c r="T7" s="43"/>
      <c r="U7" s="43"/>
      <c r="V7" s="43"/>
      <c r="W7" s="43"/>
      <c r="X7" s="43"/>
      <c r="Y7" s="43"/>
      <c r="Z7" s="43"/>
    </row>
    <row r="8">
      <c r="A8" s="51"/>
      <c r="B8" s="45" t="s">
        <v>58</v>
      </c>
      <c r="C8" s="46" t="s">
        <v>59</v>
      </c>
      <c r="D8" s="47"/>
      <c r="E8" s="48">
        <v>0.0</v>
      </c>
      <c r="F8" s="41"/>
      <c r="G8" s="43"/>
      <c r="H8" s="43"/>
      <c r="I8" s="43"/>
      <c r="J8" s="43"/>
      <c r="K8" s="43"/>
      <c r="L8" s="43"/>
      <c r="M8" s="43"/>
      <c r="N8" s="43"/>
      <c r="O8" s="43"/>
      <c r="P8" s="43"/>
      <c r="Q8" s="43"/>
      <c r="R8" s="43"/>
      <c r="S8" s="43"/>
      <c r="T8" s="43"/>
      <c r="U8" s="43"/>
      <c r="V8" s="43"/>
      <c r="W8" s="43"/>
      <c r="X8" s="43"/>
      <c r="Y8" s="43"/>
      <c r="Z8" s="43"/>
    </row>
    <row r="9">
      <c r="A9" s="52"/>
      <c r="B9" s="53" t="s">
        <v>60</v>
      </c>
      <c r="C9" s="54" t="s">
        <v>61</v>
      </c>
      <c r="D9" s="55"/>
      <c r="E9" s="55"/>
      <c r="F9" s="56">
        <f>SUM(E2:E7)</f>
        <v>922856</v>
      </c>
      <c r="G9" s="57"/>
      <c r="H9" s="57"/>
      <c r="I9" s="57"/>
      <c r="J9" s="57"/>
      <c r="K9" s="57"/>
      <c r="L9" s="57"/>
      <c r="M9" s="57"/>
      <c r="N9" s="57"/>
      <c r="O9" s="57"/>
      <c r="P9" s="57"/>
      <c r="Q9" s="57"/>
      <c r="R9" s="57"/>
      <c r="S9" s="57"/>
      <c r="T9" s="57"/>
      <c r="U9" s="57"/>
      <c r="V9" s="57"/>
      <c r="W9" s="57"/>
      <c r="X9" s="57"/>
      <c r="Y9" s="57"/>
      <c r="Z9" s="57"/>
    </row>
    <row r="10">
      <c r="A10" s="44" t="s">
        <v>62</v>
      </c>
      <c r="B10" s="58" t="s">
        <v>63</v>
      </c>
      <c r="C10" s="59" t="s">
        <v>64</v>
      </c>
      <c r="D10" s="15"/>
      <c r="E10" s="15"/>
      <c r="F10" s="48">
        <v>558197.0</v>
      </c>
      <c r="G10" s="43"/>
      <c r="H10" s="43"/>
      <c r="I10" s="43"/>
      <c r="J10" s="43"/>
      <c r="K10" s="43"/>
      <c r="L10" s="43"/>
      <c r="M10" s="43"/>
      <c r="N10" s="43"/>
      <c r="O10" s="43"/>
      <c r="P10" s="43"/>
      <c r="Q10" s="43"/>
      <c r="R10" s="43"/>
      <c r="S10" s="43"/>
      <c r="T10" s="43"/>
      <c r="U10" s="43"/>
      <c r="V10" s="43"/>
      <c r="W10" s="43"/>
      <c r="X10" s="43"/>
      <c r="Y10" s="43"/>
      <c r="Z10" s="43"/>
    </row>
    <row r="11">
      <c r="A11" s="49"/>
      <c r="B11" s="45" t="s">
        <v>48</v>
      </c>
      <c r="C11" s="59" t="s">
        <v>65</v>
      </c>
      <c r="D11" s="60"/>
      <c r="E11" s="60"/>
      <c r="F11" s="48">
        <v>373921.0</v>
      </c>
      <c r="G11" s="43"/>
      <c r="H11" s="43"/>
      <c r="I11" s="43"/>
      <c r="J11" s="43"/>
      <c r="K11" s="43"/>
      <c r="L11" s="43"/>
      <c r="M11" s="43"/>
      <c r="N11" s="43"/>
      <c r="O11" s="43"/>
      <c r="P11" s="43"/>
      <c r="Q11" s="43"/>
      <c r="R11" s="43"/>
      <c r="S11" s="43"/>
      <c r="T11" s="43"/>
      <c r="U11" s="43"/>
      <c r="V11" s="43"/>
      <c r="W11" s="43"/>
      <c r="X11" s="43"/>
      <c r="Y11" s="43"/>
      <c r="Z11" s="43"/>
    </row>
    <row r="12">
      <c r="A12" s="49"/>
      <c r="B12" s="45" t="s">
        <v>50</v>
      </c>
      <c r="C12" s="59" t="s">
        <v>66</v>
      </c>
      <c r="D12" s="60"/>
      <c r="E12" s="60"/>
      <c r="F12" s="48">
        <v>12481.0</v>
      </c>
      <c r="G12" s="43"/>
      <c r="H12" s="43"/>
      <c r="I12" s="43"/>
      <c r="J12" s="43"/>
      <c r="K12" s="43"/>
      <c r="L12" s="43"/>
      <c r="M12" s="43"/>
      <c r="N12" s="43"/>
      <c r="O12" s="43"/>
      <c r="P12" s="43"/>
      <c r="Q12" s="43"/>
      <c r="R12" s="43"/>
      <c r="S12" s="43"/>
      <c r="T12" s="43"/>
      <c r="U12" s="43"/>
      <c r="V12" s="43"/>
      <c r="W12" s="43"/>
      <c r="X12" s="43"/>
      <c r="Y12" s="43"/>
      <c r="Z12" s="43"/>
    </row>
    <row r="13">
      <c r="A13" s="49"/>
      <c r="B13" s="45" t="s">
        <v>52</v>
      </c>
      <c r="C13" s="61"/>
      <c r="D13" s="60"/>
      <c r="E13" s="60"/>
      <c r="F13" s="48">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1"/>
      <c r="D14" s="60"/>
      <c r="E14" s="60"/>
      <c r="F14" s="48">
        <v>0.0</v>
      </c>
      <c r="G14" s="43"/>
      <c r="H14" s="43"/>
      <c r="I14" s="43"/>
      <c r="J14" s="43"/>
      <c r="K14" s="43"/>
      <c r="L14" s="43"/>
      <c r="M14" s="43"/>
      <c r="N14" s="43"/>
      <c r="O14" s="43"/>
      <c r="P14" s="43"/>
      <c r="Q14" s="43"/>
      <c r="R14" s="43"/>
      <c r="S14" s="43"/>
      <c r="T14" s="43"/>
      <c r="U14" s="43"/>
      <c r="V14" s="43"/>
      <c r="W14" s="43"/>
      <c r="X14" s="43"/>
      <c r="Y14" s="43"/>
      <c r="Z14" s="43"/>
    </row>
    <row r="15">
      <c r="A15" s="51"/>
      <c r="B15" s="45" t="s">
        <v>56</v>
      </c>
      <c r="C15" s="59" t="s">
        <v>243</v>
      </c>
      <c r="D15" s="60"/>
      <c r="E15" s="60"/>
      <c r="F15" s="48">
        <v>0.0</v>
      </c>
      <c r="G15" s="43"/>
      <c r="H15" s="43"/>
      <c r="I15" s="43"/>
      <c r="J15" s="43"/>
      <c r="K15" s="43"/>
      <c r="L15" s="43"/>
      <c r="M15" s="43"/>
      <c r="N15" s="43"/>
      <c r="O15" s="43"/>
      <c r="P15" s="43"/>
      <c r="Q15" s="43"/>
      <c r="R15" s="43"/>
      <c r="S15" s="43"/>
      <c r="T15" s="43"/>
      <c r="U15" s="43"/>
      <c r="V15" s="43"/>
      <c r="W15" s="43"/>
      <c r="X15" s="43"/>
      <c r="Y15" s="43"/>
      <c r="Z15" s="43"/>
    </row>
    <row r="16">
      <c r="A16" s="62"/>
      <c r="B16" s="53" t="s">
        <v>58</v>
      </c>
      <c r="C16" s="54" t="s">
        <v>67</v>
      </c>
      <c r="D16" s="56"/>
      <c r="E16" s="56"/>
      <c r="F16" s="56">
        <f>sum(F10:F15)</f>
        <v>944599</v>
      </c>
      <c r="G16" s="57"/>
      <c r="H16" s="57"/>
      <c r="I16" s="57"/>
      <c r="J16" s="57"/>
      <c r="K16" s="57"/>
      <c r="L16" s="57"/>
      <c r="M16" s="57"/>
      <c r="N16" s="57"/>
      <c r="O16" s="57"/>
      <c r="P16" s="57"/>
      <c r="Q16" s="57"/>
      <c r="R16" s="57"/>
      <c r="S16" s="57"/>
      <c r="T16" s="57"/>
      <c r="U16" s="57"/>
      <c r="V16" s="57"/>
      <c r="W16" s="57"/>
      <c r="X16" s="57"/>
      <c r="Y16" s="57"/>
      <c r="Z16" s="57"/>
    </row>
    <row r="17">
      <c r="A17" s="63" t="s">
        <v>68</v>
      </c>
      <c r="B17" s="64">
        <v>3.0</v>
      </c>
      <c r="C17" s="65" t="s">
        <v>69</v>
      </c>
      <c r="D17" s="60"/>
      <c r="E17" s="60"/>
      <c r="F17" s="48">
        <v>51561.0</v>
      </c>
      <c r="G17" s="66"/>
      <c r="H17" s="43"/>
      <c r="I17" s="43"/>
      <c r="J17" s="43"/>
      <c r="K17" s="43"/>
      <c r="L17" s="43"/>
      <c r="M17" s="43"/>
      <c r="N17" s="43"/>
      <c r="O17" s="43"/>
      <c r="P17" s="43"/>
      <c r="Q17" s="43"/>
      <c r="R17" s="43"/>
      <c r="S17" s="43"/>
      <c r="T17" s="43"/>
      <c r="U17" s="43"/>
      <c r="V17" s="43"/>
      <c r="W17" s="43"/>
      <c r="X17" s="43"/>
      <c r="Y17" s="43"/>
      <c r="Z17" s="43"/>
    </row>
    <row r="18">
      <c r="A18" s="49"/>
      <c r="B18" s="64">
        <v>4.0</v>
      </c>
      <c r="C18" s="54" t="s">
        <v>70</v>
      </c>
      <c r="D18" s="67"/>
      <c r="E18" s="67"/>
      <c r="F18" s="68">
        <v>0.0</v>
      </c>
      <c r="G18" s="43"/>
      <c r="H18" s="43"/>
      <c r="I18" s="43"/>
      <c r="J18" s="43"/>
      <c r="K18" s="43"/>
      <c r="L18" s="43"/>
      <c r="M18" s="43"/>
      <c r="N18" s="43"/>
      <c r="O18" s="43"/>
      <c r="P18" s="43"/>
      <c r="Q18" s="43"/>
      <c r="R18" s="43"/>
      <c r="S18" s="43"/>
      <c r="T18" s="43"/>
      <c r="U18" s="43"/>
      <c r="V18" s="43"/>
      <c r="W18" s="43"/>
      <c r="X18" s="43"/>
      <c r="Y18" s="43"/>
      <c r="Z18" s="43"/>
    </row>
    <row r="19">
      <c r="A19" s="49"/>
      <c r="B19" s="64">
        <v>5.0</v>
      </c>
      <c r="C19" s="54" t="s">
        <v>71</v>
      </c>
      <c r="D19" s="60"/>
      <c r="E19" s="60"/>
      <c r="F19" s="69">
        <v>0.0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72</v>
      </c>
      <c r="E20" s="72" t="s">
        <v>73</v>
      </c>
      <c r="F20" s="73"/>
      <c r="G20" s="43"/>
      <c r="H20" s="43"/>
      <c r="I20" s="43"/>
      <c r="J20" s="43"/>
      <c r="K20" s="43"/>
      <c r="L20" s="43"/>
      <c r="M20" s="43"/>
      <c r="N20" s="43"/>
      <c r="O20" s="43"/>
      <c r="P20" s="43"/>
      <c r="Q20" s="43"/>
      <c r="R20" s="43"/>
      <c r="S20" s="43"/>
      <c r="T20" s="43"/>
      <c r="U20" s="43"/>
      <c r="V20" s="43"/>
      <c r="W20" s="43"/>
      <c r="X20" s="43"/>
      <c r="Y20" s="43"/>
      <c r="Z20" s="43"/>
    </row>
    <row r="21">
      <c r="A21" s="49"/>
      <c r="B21" s="58" t="s">
        <v>74</v>
      </c>
      <c r="C21" s="46" t="s">
        <v>75</v>
      </c>
      <c r="D21" s="48">
        <v>0.0</v>
      </c>
      <c r="E21" s="48">
        <v>0.0</v>
      </c>
      <c r="F21" s="73"/>
      <c r="G21" s="43"/>
      <c r="H21" s="43"/>
      <c r="I21" s="43"/>
      <c r="J21" s="43"/>
      <c r="K21" s="43"/>
      <c r="L21" s="43"/>
      <c r="M21" s="43"/>
      <c r="N21" s="43"/>
      <c r="O21" s="43"/>
      <c r="P21" s="43"/>
      <c r="Q21" s="43"/>
      <c r="R21" s="43"/>
      <c r="S21" s="43"/>
      <c r="T21" s="43"/>
      <c r="U21" s="43"/>
      <c r="V21" s="43"/>
      <c r="W21" s="43"/>
      <c r="X21" s="43"/>
      <c r="Y21" s="43"/>
      <c r="Z21" s="43"/>
    </row>
    <row r="22">
      <c r="A22" s="49"/>
      <c r="B22" s="58" t="s">
        <v>48</v>
      </c>
      <c r="C22" s="46" t="s">
        <v>76</v>
      </c>
      <c r="D22" s="48">
        <v>0.0</v>
      </c>
      <c r="E22" s="48">
        <v>0.0</v>
      </c>
      <c r="F22" s="73"/>
      <c r="G22" s="43"/>
      <c r="H22" s="43"/>
      <c r="I22" s="43"/>
      <c r="J22" s="43"/>
      <c r="K22" s="43"/>
      <c r="L22" s="43"/>
      <c r="M22" s="43"/>
      <c r="N22" s="43"/>
      <c r="O22" s="43"/>
      <c r="P22" s="43"/>
      <c r="Q22" s="43"/>
      <c r="R22" s="43"/>
      <c r="S22" s="43"/>
      <c r="T22" s="43"/>
      <c r="U22" s="43"/>
      <c r="V22" s="43"/>
      <c r="W22" s="43"/>
      <c r="X22" s="43"/>
      <c r="Y22" s="43"/>
      <c r="Z22" s="43"/>
    </row>
    <row r="23">
      <c r="A23" s="49"/>
      <c r="B23" s="58" t="s">
        <v>50</v>
      </c>
      <c r="C23" s="46" t="s">
        <v>77</v>
      </c>
      <c r="D23" s="74">
        <f t="shared" ref="D23:E23" si="1">D21-D22</f>
        <v>0</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4" t="s">
        <v>52</v>
      </c>
      <c r="C24" s="54" t="s">
        <v>78</v>
      </c>
      <c r="D24" s="55"/>
      <c r="E24" s="55"/>
      <c r="F24" s="56">
        <f>sum(D23:E23)</f>
        <v>0</v>
      </c>
      <c r="G24" s="57"/>
      <c r="H24" s="57"/>
      <c r="I24" s="57"/>
      <c r="J24" s="57"/>
      <c r="K24" s="57"/>
      <c r="L24" s="57"/>
      <c r="M24" s="57"/>
      <c r="N24" s="57"/>
      <c r="O24" s="57"/>
      <c r="P24" s="57"/>
      <c r="Q24" s="57"/>
      <c r="R24" s="57"/>
      <c r="S24" s="57"/>
      <c r="T24" s="57"/>
      <c r="U24" s="57"/>
      <c r="V24" s="57"/>
      <c r="W24" s="57"/>
      <c r="X24" s="57"/>
      <c r="Y24" s="57"/>
      <c r="Z24" s="57"/>
    </row>
    <row r="25">
      <c r="A25" s="49"/>
      <c r="B25" s="70"/>
      <c r="C25" s="71"/>
      <c r="D25" s="72" t="s">
        <v>79</v>
      </c>
      <c r="E25" s="72" t="s">
        <v>80</v>
      </c>
      <c r="F25" s="73"/>
      <c r="G25" s="75"/>
      <c r="H25" s="43"/>
      <c r="I25" s="43"/>
      <c r="J25" s="43"/>
      <c r="K25" s="43"/>
      <c r="L25" s="43"/>
      <c r="M25" s="43"/>
      <c r="N25" s="43"/>
      <c r="O25" s="43"/>
      <c r="P25" s="43"/>
      <c r="Q25" s="43"/>
      <c r="R25" s="43"/>
      <c r="S25" s="43"/>
      <c r="T25" s="43"/>
      <c r="U25" s="43"/>
      <c r="V25" s="43"/>
      <c r="W25" s="43"/>
      <c r="X25" s="43"/>
      <c r="Y25" s="43"/>
      <c r="Z25" s="43"/>
    </row>
    <row r="26">
      <c r="A26" s="49"/>
      <c r="B26" s="45" t="s">
        <v>81</v>
      </c>
      <c r="C26" s="76" t="s">
        <v>244</v>
      </c>
      <c r="D26" s="77">
        <v>0.0</v>
      </c>
      <c r="E26" s="77">
        <v>0.0</v>
      </c>
      <c r="F26" s="73"/>
      <c r="G26" s="75"/>
      <c r="H26" s="43"/>
      <c r="I26" s="43"/>
      <c r="J26" s="43"/>
      <c r="K26" s="43"/>
      <c r="L26" s="43"/>
      <c r="M26" s="43"/>
      <c r="N26" s="43"/>
      <c r="O26" s="43"/>
      <c r="P26" s="43"/>
      <c r="Q26" s="43"/>
      <c r="R26" s="43"/>
      <c r="S26" s="43"/>
      <c r="T26" s="43"/>
      <c r="U26" s="43"/>
      <c r="V26" s="43"/>
      <c r="W26" s="43"/>
      <c r="X26" s="43"/>
      <c r="Y26" s="43"/>
      <c r="Z26" s="43"/>
    </row>
    <row r="27">
      <c r="A27" s="49"/>
      <c r="B27" s="58" t="s">
        <v>48</v>
      </c>
      <c r="C27" s="46" t="s">
        <v>83</v>
      </c>
      <c r="D27" s="77">
        <v>0.0</v>
      </c>
      <c r="E27" s="77">
        <v>0.0</v>
      </c>
      <c r="F27" s="73"/>
      <c r="G27" s="43"/>
      <c r="H27" s="43"/>
      <c r="I27" s="43"/>
      <c r="J27" s="43"/>
      <c r="K27" s="43"/>
      <c r="L27" s="43"/>
      <c r="M27" s="43"/>
      <c r="N27" s="43"/>
      <c r="O27" s="43"/>
      <c r="P27" s="43"/>
      <c r="Q27" s="43"/>
      <c r="R27" s="43"/>
      <c r="S27" s="43"/>
      <c r="T27" s="43"/>
      <c r="U27" s="43"/>
      <c r="V27" s="43"/>
      <c r="W27" s="43"/>
      <c r="X27" s="43"/>
      <c r="Y27" s="43"/>
      <c r="Z27" s="43"/>
    </row>
    <row r="28">
      <c r="A28" s="49"/>
      <c r="B28" s="58" t="s">
        <v>50</v>
      </c>
      <c r="C28" s="46" t="s">
        <v>84</v>
      </c>
      <c r="D28" s="74">
        <f t="shared" ref="D28:E28" si="2">D26-D27</f>
        <v>0</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3" t="s">
        <v>52</v>
      </c>
      <c r="C29" s="54" t="s">
        <v>85</v>
      </c>
      <c r="D29" s="56"/>
      <c r="E29" s="56"/>
      <c r="F29" s="56">
        <f>sum(D28:E28)</f>
        <v>0</v>
      </c>
      <c r="G29" s="57"/>
      <c r="H29" s="57"/>
      <c r="I29" s="57"/>
      <c r="J29" s="57"/>
      <c r="K29" s="57"/>
      <c r="L29" s="57"/>
      <c r="M29" s="57"/>
      <c r="N29" s="57"/>
      <c r="O29" s="57"/>
      <c r="P29" s="57"/>
      <c r="Q29" s="57"/>
      <c r="R29" s="57"/>
      <c r="S29" s="57"/>
      <c r="T29" s="57"/>
      <c r="U29" s="57"/>
      <c r="V29" s="57"/>
      <c r="W29" s="57"/>
      <c r="X29" s="57"/>
      <c r="Y29" s="57"/>
      <c r="Z29" s="57"/>
    </row>
    <row r="30">
      <c r="A30" s="49"/>
      <c r="B30" s="58" t="s">
        <v>86</v>
      </c>
      <c r="C30" s="50" t="s">
        <v>87</v>
      </c>
      <c r="D30" s="50"/>
      <c r="E30" s="48">
        <v>0.0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3"/>
      <c r="E31" s="48">
        <v>0.0</v>
      </c>
      <c r="F31" s="73"/>
      <c r="G31" s="43"/>
      <c r="H31" s="43"/>
      <c r="I31" s="43"/>
      <c r="J31" s="43"/>
      <c r="K31" s="43"/>
      <c r="L31" s="43"/>
      <c r="M31" s="43"/>
      <c r="N31" s="43"/>
      <c r="O31" s="43"/>
      <c r="P31" s="43"/>
      <c r="Q31" s="43"/>
      <c r="R31" s="43"/>
      <c r="S31" s="43"/>
      <c r="T31" s="43"/>
      <c r="U31" s="43"/>
      <c r="V31" s="43"/>
      <c r="W31" s="43"/>
      <c r="X31" s="43"/>
      <c r="Y31" s="43"/>
      <c r="Z31" s="43"/>
    </row>
    <row r="32">
      <c r="A32" s="49"/>
      <c r="B32" s="53" t="s">
        <v>50</v>
      </c>
      <c r="C32" s="65" t="s">
        <v>89</v>
      </c>
      <c r="D32" s="78"/>
      <c r="E32" s="79"/>
      <c r="F32" s="56">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0" t="s">
        <v>91</v>
      </c>
      <c r="D33" s="81"/>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3" t="s">
        <v>50</v>
      </c>
      <c r="C35" s="65" t="s">
        <v>93</v>
      </c>
      <c r="D35" s="78"/>
      <c r="E35" s="79"/>
      <c r="F35" s="56">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0" t="s">
        <v>95</v>
      </c>
      <c r="D36" s="81"/>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3" t="s">
        <v>50</v>
      </c>
      <c r="C38" s="65" t="s">
        <v>97</v>
      </c>
      <c r="D38" s="78"/>
      <c r="E38" s="79"/>
      <c r="F38" s="56">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59"/>
      <c r="D39" s="73"/>
      <c r="E39" s="48">
        <v>0.0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59"/>
      <c r="D40" s="73"/>
      <c r="E40" s="48">
        <v>0.0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59"/>
      <c r="D41" s="73"/>
      <c r="E41" s="48">
        <v>0.0</v>
      </c>
      <c r="F41" s="73"/>
      <c r="G41" s="43"/>
      <c r="H41" s="43"/>
      <c r="I41" s="43"/>
      <c r="J41" s="43"/>
      <c r="K41" s="43"/>
      <c r="L41" s="43"/>
      <c r="M41" s="43"/>
      <c r="N41" s="43"/>
      <c r="O41" s="43"/>
      <c r="P41" s="43"/>
      <c r="Q41" s="43"/>
      <c r="R41" s="43"/>
      <c r="S41" s="43"/>
      <c r="T41" s="43"/>
      <c r="U41" s="43"/>
      <c r="V41" s="43"/>
      <c r="W41" s="43"/>
      <c r="X41" s="43"/>
      <c r="Y41" s="43"/>
      <c r="Z41" s="43"/>
    </row>
    <row r="42">
      <c r="A42" s="51"/>
      <c r="B42" s="45" t="s">
        <v>52</v>
      </c>
      <c r="C42" s="83"/>
      <c r="D42" s="73"/>
      <c r="E42" s="48">
        <v>0.0</v>
      </c>
      <c r="F42" s="73"/>
      <c r="G42" s="43"/>
      <c r="H42" s="43"/>
      <c r="I42" s="43"/>
      <c r="J42" s="43"/>
      <c r="K42" s="43"/>
      <c r="L42" s="43"/>
      <c r="M42" s="43"/>
      <c r="N42" s="43"/>
      <c r="O42" s="43"/>
      <c r="P42" s="43"/>
      <c r="Q42" s="43"/>
      <c r="R42" s="43"/>
      <c r="S42" s="43"/>
      <c r="T42" s="43"/>
      <c r="U42" s="43"/>
      <c r="V42" s="43"/>
      <c r="W42" s="43"/>
      <c r="X42" s="43"/>
      <c r="Y42" s="43"/>
      <c r="Z42" s="43"/>
    </row>
    <row r="43">
      <c r="A43" s="84"/>
      <c r="B43" s="53" t="s">
        <v>54</v>
      </c>
      <c r="C43" s="14" t="s">
        <v>67</v>
      </c>
      <c r="D43" s="79"/>
      <c r="E43" s="79"/>
      <c r="F43" s="56">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1919016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ARTS COUNCIL OF SNOHOMISH COUNTY - SHACK ARTS CENTER</v>
      </c>
      <c r="B1" s="2">
        <f>'Revenues 2023'!C1</f>
        <v>2023</v>
      </c>
      <c r="C1" s="73"/>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48">
        <v>0.0</v>
      </c>
      <c r="E3" s="48">
        <v>0.0</v>
      </c>
      <c r="F3" s="48">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5000</v>
      </c>
      <c r="D4" s="48">
        <v>5000.0</v>
      </c>
      <c r="E4" s="48">
        <v>0.0</v>
      </c>
      <c r="F4" s="48">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48">
        <v>0.0</v>
      </c>
      <c r="E5" s="48">
        <v>0.0</v>
      </c>
      <c r="F5" s="48">
        <v>0.0</v>
      </c>
      <c r="G5" s="43"/>
      <c r="H5" s="43"/>
      <c r="I5" s="43"/>
      <c r="J5" s="43"/>
      <c r="K5" s="43"/>
      <c r="L5" s="43"/>
      <c r="M5" s="43"/>
      <c r="N5" s="43"/>
      <c r="O5" s="43"/>
      <c r="P5" s="43"/>
      <c r="Q5" s="43"/>
      <c r="R5" s="43"/>
      <c r="S5" s="43"/>
      <c r="T5" s="43"/>
      <c r="U5" s="43"/>
      <c r="V5" s="43"/>
      <c r="W5" s="43"/>
      <c r="X5" s="43"/>
      <c r="Y5" s="43"/>
      <c r="Z5" s="43"/>
    </row>
    <row r="6">
      <c r="A6" s="45">
        <v>4.0</v>
      </c>
      <c r="B6" s="50" t="s">
        <v>109</v>
      </c>
      <c r="C6" s="98">
        <f t="shared" si="1"/>
        <v>0</v>
      </c>
      <c r="D6" s="48">
        <v>0.0</v>
      </c>
      <c r="E6" s="48">
        <v>0.0</v>
      </c>
      <c r="F6" s="48">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0</v>
      </c>
      <c r="D7" s="48">
        <v>0.0</v>
      </c>
      <c r="E7" s="48">
        <v>0.0</v>
      </c>
      <c r="F7" s="48">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48">
        <v>0.0</v>
      </c>
      <c r="E8" s="48">
        <v>0.0</v>
      </c>
      <c r="F8" s="48">
        <v>0.0</v>
      </c>
      <c r="G8" s="43"/>
      <c r="H8" s="43"/>
      <c r="I8" s="43"/>
      <c r="J8" s="43"/>
      <c r="K8" s="43"/>
      <c r="L8" s="43"/>
      <c r="M8" s="43"/>
      <c r="N8" s="43"/>
      <c r="O8" s="43"/>
      <c r="P8" s="43"/>
      <c r="Q8" s="43"/>
      <c r="R8" s="43"/>
      <c r="S8" s="43"/>
      <c r="T8" s="43"/>
      <c r="U8" s="43"/>
      <c r="V8" s="43"/>
      <c r="W8" s="43"/>
      <c r="X8" s="43"/>
      <c r="Y8" s="43"/>
      <c r="Z8" s="43"/>
    </row>
    <row r="9">
      <c r="A9" s="100">
        <v>7.0</v>
      </c>
      <c r="B9" s="46" t="s">
        <v>112</v>
      </c>
      <c r="C9" s="98">
        <f t="shared" si="1"/>
        <v>783573</v>
      </c>
      <c r="D9" s="48">
        <v>542337.0</v>
      </c>
      <c r="E9" s="48">
        <v>165637.0</v>
      </c>
      <c r="F9" s="48">
        <v>75599.0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12690</v>
      </c>
      <c r="D10" s="48">
        <v>8783.0</v>
      </c>
      <c r="E10" s="48">
        <v>2683.0</v>
      </c>
      <c r="F10" s="48">
        <v>1224.0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0</v>
      </c>
      <c r="D11" s="48">
        <v>0.0</v>
      </c>
      <c r="E11" s="48">
        <v>0.0</v>
      </c>
      <c r="F11" s="48">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69986</v>
      </c>
      <c r="D12" s="48">
        <v>48440.0</v>
      </c>
      <c r="E12" s="48">
        <v>14794.0</v>
      </c>
      <c r="F12" s="48">
        <v>6752.0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48">
        <v>0.0</v>
      </c>
      <c r="E13" s="48">
        <v>0.0</v>
      </c>
      <c r="F13" s="48">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48">
        <v>0.0</v>
      </c>
      <c r="E14" s="48">
        <v>0.0</v>
      </c>
      <c r="F14" s="48">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48">
        <v>0.0</v>
      </c>
      <c r="E15" s="48">
        <v>0.0</v>
      </c>
      <c r="F15" s="48">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0</v>
      </c>
      <c r="D16" s="48">
        <v>0.0</v>
      </c>
      <c r="E16" s="48">
        <v>0.0</v>
      </c>
      <c r="F16" s="48">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48">
        <v>0.0</v>
      </c>
      <c r="E17" s="48">
        <v>0.0</v>
      </c>
      <c r="F17" s="48">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48">
        <v>0.0</v>
      </c>
      <c r="E18" s="48">
        <v>0.0</v>
      </c>
      <c r="F18" s="48">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8676</v>
      </c>
      <c r="D19" s="48">
        <v>0.0</v>
      </c>
      <c r="E19" s="48">
        <v>8676.0</v>
      </c>
      <c r="F19" s="48">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0</v>
      </c>
      <c r="D20" s="48">
        <v>0.0</v>
      </c>
      <c r="E20" s="48">
        <v>0.0</v>
      </c>
      <c r="F20" s="48">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48">
        <v>0.0</v>
      </c>
      <c r="E21" s="48">
        <v>0.0</v>
      </c>
      <c r="F21" s="48">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37155</v>
      </c>
      <c r="D22" s="48">
        <v>33667.0</v>
      </c>
      <c r="E22" s="48">
        <v>3488.0</v>
      </c>
      <c r="F22" s="48">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24434</v>
      </c>
      <c r="D23" s="48">
        <v>18114.0</v>
      </c>
      <c r="E23" s="48">
        <v>6320.0</v>
      </c>
      <c r="F23" s="48">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48">
        <v>0.0</v>
      </c>
      <c r="E24" s="48">
        <v>0.0</v>
      </c>
      <c r="F24" s="48">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209039</v>
      </c>
      <c r="D25" s="48">
        <v>188147.0</v>
      </c>
      <c r="E25" s="48">
        <v>20892.0</v>
      </c>
      <c r="F25" s="48">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10005</v>
      </c>
      <c r="D26" s="48">
        <v>8236.0</v>
      </c>
      <c r="E26" s="48">
        <v>1769.0</v>
      </c>
      <c r="F26" s="48">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48">
        <v>0.0</v>
      </c>
      <c r="E27" s="48">
        <v>0.0</v>
      </c>
      <c r="F27" s="48">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193</v>
      </c>
      <c r="D28" s="48">
        <v>144.0</v>
      </c>
      <c r="E28" s="48">
        <v>49.0</v>
      </c>
      <c r="F28" s="48">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27817</v>
      </c>
      <c r="D29" s="48">
        <v>20622.0</v>
      </c>
      <c r="E29" s="48">
        <v>7195.0</v>
      </c>
      <c r="F29" s="48">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48">
        <v>0.0</v>
      </c>
      <c r="E30" s="48">
        <v>0.0</v>
      </c>
      <c r="F30" s="48">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181084</v>
      </c>
      <c r="D31" s="48">
        <v>134241.0</v>
      </c>
      <c r="E31" s="48">
        <v>46843.0</v>
      </c>
      <c r="F31" s="48">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1442</v>
      </c>
      <c r="D32" s="48">
        <v>1069.0</v>
      </c>
      <c r="E32" s="48">
        <v>373.0</v>
      </c>
      <c r="F32" s="48">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48">
        <v>0.0</v>
      </c>
      <c r="E33" s="48">
        <v>0.0</v>
      </c>
      <c r="F33" s="48">
        <v>0.0</v>
      </c>
      <c r="G33" s="43"/>
      <c r="H33" s="43"/>
      <c r="I33" s="43"/>
      <c r="J33" s="43"/>
      <c r="K33" s="43"/>
      <c r="L33" s="43"/>
      <c r="M33" s="43"/>
      <c r="N33" s="43"/>
      <c r="O33" s="43"/>
      <c r="P33" s="43"/>
      <c r="Q33" s="43"/>
      <c r="R33" s="43"/>
      <c r="S33" s="43"/>
      <c r="T33" s="43"/>
      <c r="U33" s="43"/>
      <c r="V33" s="43"/>
      <c r="W33" s="43"/>
      <c r="X33" s="43"/>
      <c r="Y33" s="43"/>
      <c r="Z33" s="43"/>
    </row>
    <row r="34">
      <c r="A34" s="45" t="s">
        <v>117</v>
      </c>
      <c r="B34" s="59" t="s">
        <v>245</v>
      </c>
      <c r="C34" s="98">
        <f t="shared" si="1"/>
        <v>239877</v>
      </c>
      <c r="D34" s="48">
        <v>235010.0</v>
      </c>
      <c r="E34" s="48">
        <v>3161.0</v>
      </c>
      <c r="F34" s="48">
        <v>1706.0</v>
      </c>
      <c r="G34" s="43"/>
      <c r="H34" s="43"/>
      <c r="I34" s="43"/>
      <c r="J34" s="43"/>
      <c r="K34" s="43"/>
      <c r="L34" s="43"/>
      <c r="M34" s="43"/>
      <c r="N34" s="43"/>
      <c r="O34" s="43"/>
      <c r="P34" s="43"/>
      <c r="Q34" s="43"/>
      <c r="R34" s="43"/>
      <c r="S34" s="43"/>
      <c r="T34" s="43"/>
      <c r="U34" s="43"/>
      <c r="V34" s="43"/>
      <c r="W34" s="43"/>
      <c r="X34" s="43"/>
      <c r="Y34" s="43"/>
      <c r="Z34" s="43"/>
    </row>
    <row r="35">
      <c r="A35" s="45" t="s">
        <v>48</v>
      </c>
      <c r="B35" s="59" t="s">
        <v>137</v>
      </c>
      <c r="C35" s="98">
        <f t="shared" si="1"/>
        <v>190100</v>
      </c>
      <c r="D35" s="48">
        <v>190100.0</v>
      </c>
      <c r="E35" s="48">
        <v>0.0</v>
      </c>
      <c r="F35" s="48">
        <v>0.0</v>
      </c>
      <c r="G35" s="43"/>
      <c r="H35" s="43"/>
      <c r="I35" s="43"/>
      <c r="J35" s="43"/>
      <c r="K35" s="43"/>
      <c r="L35" s="43"/>
      <c r="M35" s="43"/>
      <c r="N35" s="43"/>
      <c r="O35" s="43"/>
      <c r="P35" s="43"/>
      <c r="Q35" s="43"/>
      <c r="R35" s="43"/>
      <c r="S35" s="43"/>
      <c r="T35" s="43"/>
      <c r="U35" s="43"/>
      <c r="V35" s="43"/>
      <c r="W35" s="43"/>
      <c r="X35" s="43"/>
      <c r="Y35" s="43"/>
      <c r="Z35" s="43"/>
    </row>
    <row r="36">
      <c r="A36" s="45" t="s">
        <v>50</v>
      </c>
      <c r="B36" s="59" t="s">
        <v>138</v>
      </c>
      <c r="C36" s="98">
        <f t="shared" si="1"/>
        <v>180001</v>
      </c>
      <c r="D36" s="48">
        <v>180001.0</v>
      </c>
      <c r="E36" s="48">
        <v>0.0</v>
      </c>
      <c r="F36" s="48">
        <v>0.0</v>
      </c>
      <c r="G36" s="43"/>
      <c r="H36" s="43"/>
      <c r="I36" s="43"/>
      <c r="J36" s="43"/>
      <c r="K36" s="43"/>
      <c r="L36" s="43"/>
      <c r="M36" s="43"/>
      <c r="N36" s="43"/>
      <c r="O36" s="43"/>
      <c r="P36" s="43"/>
      <c r="Q36" s="43"/>
      <c r="R36" s="43"/>
      <c r="S36" s="43"/>
      <c r="T36" s="43"/>
      <c r="U36" s="43"/>
      <c r="V36" s="43"/>
      <c r="W36" s="43"/>
      <c r="X36" s="43"/>
      <c r="Y36" s="43"/>
      <c r="Z36" s="43"/>
    </row>
    <row r="37">
      <c r="A37" s="45" t="s">
        <v>52</v>
      </c>
      <c r="B37" s="59" t="s">
        <v>140</v>
      </c>
      <c r="C37" s="98">
        <f t="shared" si="1"/>
        <v>43574</v>
      </c>
      <c r="D37" s="48">
        <v>42356.0</v>
      </c>
      <c r="E37" s="48">
        <v>1218.0</v>
      </c>
      <c r="F37" s="48">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27179</v>
      </c>
      <c r="D38" s="48">
        <v>21326.0</v>
      </c>
      <c r="E38" s="48">
        <v>5853.0</v>
      </c>
      <c r="F38" s="48">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48">
        <v>0.0</v>
      </c>
      <c r="E39" s="48">
        <v>0.0</v>
      </c>
      <c r="F39" s="48">
        <v>0.0</v>
      </c>
      <c r="G39" s="43"/>
      <c r="H39" s="43"/>
      <c r="I39" s="43"/>
      <c r="J39" s="43"/>
      <c r="K39" s="43"/>
      <c r="L39" s="43"/>
      <c r="M39" s="43"/>
      <c r="N39" s="43"/>
      <c r="O39" s="43"/>
      <c r="P39" s="43"/>
      <c r="Q39" s="43"/>
      <c r="R39" s="43"/>
      <c r="S39" s="43"/>
      <c r="T39" s="43"/>
      <c r="U39" s="43"/>
      <c r="V39" s="43"/>
      <c r="W39" s="43"/>
      <c r="X39" s="43"/>
      <c r="Y39" s="43"/>
      <c r="Z39" s="43"/>
    </row>
    <row r="40">
      <c r="A40" s="53">
        <v>25.0</v>
      </c>
      <c r="B40" s="54" t="s">
        <v>142</v>
      </c>
      <c r="C40" s="103">
        <f t="shared" ref="C40:F40" si="2">sum(C3:C39)</f>
        <v>2051825</v>
      </c>
      <c r="D40" s="103">
        <f t="shared" si="2"/>
        <v>1677593</v>
      </c>
      <c r="E40" s="103">
        <f t="shared" si="2"/>
        <v>288951</v>
      </c>
      <c r="F40" s="103">
        <f t="shared" si="2"/>
        <v>85281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ARTS COUNCIL OF SNOHOMISH COUNTY - SHACK ARTS CENTER</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48">
        <v>0.0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1"/>
      <c r="E3" s="48">
        <v>337786.0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48">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1"/>
      <c r="E5" s="48">
        <v>0.0</v>
      </c>
      <c r="F5" s="43"/>
      <c r="G5" s="43"/>
      <c r="H5" s="43"/>
      <c r="I5" s="43"/>
      <c r="J5" s="43"/>
      <c r="K5" s="43"/>
      <c r="L5" s="43"/>
      <c r="M5" s="43"/>
      <c r="N5" s="43"/>
      <c r="O5" s="43"/>
      <c r="P5" s="43"/>
      <c r="Q5" s="43"/>
      <c r="R5" s="43"/>
      <c r="S5" s="43"/>
      <c r="T5" s="43"/>
      <c r="U5" s="43"/>
      <c r="V5" s="43"/>
      <c r="W5" s="43"/>
      <c r="X5" s="43"/>
      <c r="Y5" s="43"/>
      <c r="Z5" s="43"/>
    </row>
    <row r="6">
      <c r="A6" s="49"/>
      <c r="B6" s="45">
        <v>5.0</v>
      </c>
      <c r="C6" s="50" t="s">
        <v>148</v>
      </c>
      <c r="D6" s="81"/>
      <c r="E6" s="48">
        <v>0.0</v>
      </c>
      <c r="F6" s="43"/>
      <c r="G6" s="43"/>
      <c r="H6" s="43"/>
      <c r="I6" s="43"/>
      <c r="J6" s="43"/>
      <c r="K6" s="43"/>
      <c r="L6" s="43"/>
      <c r="M6" s="43"/>
      <c r="N6" s="43"/>
      <c r="O6" s="43"/>
      <c r="P6" s="43"/>
      <c r="Q6" s="43"/>
      <c r="R6" s="43"/>
      <c r="S6" s="43"/>
      <c r="T6" s="43"/>
      <c r="U6" s="43"/>
      <c r="V6" s="43"/>
      <c r="W6" s="43"/>
      <c r="X6" s="43"/>
      <c r="Y6" s="43"/>
      <c r="Z6" s="43"/>
    </row>
    <row r="7">
      <c r="A7" s="49"/>
      <c r="B7" s="45">
        <v>6.0</v>
      </c>
      <c r="C7" s="50" t="s">
        <v>149</v>
      </c>
      <c r="D7" s="81"/>
      <c r="E7" s="48">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1"/>
      <c r="E8" s="48">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1"/>
      <c r="E9" s="48">
        <v>12000.0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48">
        <v>0.0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48">
        <v>7449357.0</v>
      </c>
      <c r="E11" s="48">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48">
        <v>2296952.0</v>
      </c>
      <c r="E12" s="108">
        <f>D11-D12</f>
        <v>5152405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1"/>
      <c r="E13" s="112">
        <v>1864283.0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1"/>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1"/>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1"/>
      <c r="E16" s="112">
        <v>0.0</v>
      </c>
      <c r="F16" s="43"/>
      <c r="G16" s="43"/>
      <c r="H16" s="43"/>
      <c r="I16" s="43"/>
      <c r="J16" s="43"/>
      <c r="K16" s="43"/>
      <c r="L16" s="43"/>
      <c r="M16" s="43"/>
      <c r="N16" s="43"/>
      <c r="O16" s="43"/>
      <c r="P16" s="43"/>
      <c r="Q16" s="43"/>
      <c r="R16" s="43"/>
      <c r="S16" s="43"/>
      <c r="T16" s="43"/>
      <c r="U16" s="43"/>
      <c r="V16" s="43"/>
      <c r="W16" s="43"/>
      <c r="X16" s="43"/>
      <c r="Y16" s="43"/>
      <c r="Z16" s="43"/>
    </row>
    <row r="17">
      <c r="A17" s="51"/>
      <c r="B17" s="45">
        <v>15.0</v>
      </c>
      <c r="C17" s="46" t="s">
        <v>161</v>
      </c>
      <c r="D17" s="111"/>
      <c r="E17" s="48">
        <v>35631.0</v>
      </c>
      <c r="F17" s="43"/>
      <c r="G17" s="43"/>
      <c r="H17" s="43"/>
      <c r="I17" s="43"/>
      <c r="J17" s="43"/>
      <c r="K17" s="43"/>
      <c r="L17" s="43"/>
      <c r="M17" s="43"/>
      <c r="N17" s="43"/>
      <c r="O17" s="43"/>
      <c r="P17" s="43"/>
      <c r="Q17" s="43"/>
      <c r="R17" s="43"/>
      <c r="S17" s="43"/>
      <c r="T17" s="43"/>
      <c r="U17" s="43"/>
      <c r="V17" s="43"/>
      <c r="W17" s="43"/>
      <c r="X17" s="43"/>
      <c r="Y17" s="43"/>
      <c r="Z17" s="43"/>
    </row>
    <row r="18">
      <c r="A18" s="53"/>
      <c r="B18" s="53">
        <v>16.0</v>
      </c>
      <c r="C18" s="54" t="s">
        <v>162</v>
      </c>
      <c r="D18" s="113"/>
      <c r="E18" s="114">
        <f>sum(E2:E17)</f>
        <v>7402105</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48">
        <v>22331.0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48">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48">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48">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4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8" t="s">
        <v>169</v>
      </c>
      <c r="D24" s="119"/>
      <c r="E24" s="4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0"/>
      <c r="E25" s="48">
        <v>1005077.0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30">
        <v>0.0</v>
      </c>
      <c r="F26" s="43"/>
      <c r="G26" s="43"/>
      <c r="H26" s="43"/>
      <c r="I26" s="43"/>
      <c r="J26" s="43"/>
      <c r="K26" s="43"/>
      <c r="L26" s="43"/>
      <c r="M26" s="43"/>
      <c r="N26" s="43"/>
      <c r="O26" s="43"/>
      <c r="P26" s="43"/>
      <c r="Q26" s="43"/>
      <c r="R26" s="43"/>
      <c r="S26" s="43"/>
      <c r="T26" s="43"/>
      <c r="U26" s="43"/>
      <c r="V26" s="43"/>
      <c r="W26" s="43"/>
      <c r="X26" s="43"/>
      <c r="Y26" s="43"/>
      <c r="Z26" s="43"/>
    </row>
    <row r="27">
      <c r="A27" s="51"/>
      <c r="B27" s="115">
        <v>25.0</v>
      </c>
      <c r="C27" s="116" t="s">
        <v>172</v>
      </c>
      <c r="D27" s="117"/>
      <c r="E27" s="130">
        <v>0.0</v>
      </c>
      <c r="F27" s="43"/>
      <c r="G27" s="43"/>
      <c r="H27" s="43"/>
      <c r="I27" s="43"/>
      <c r="J27" s="43"/>
      <c r="K27" s="43"/>
      <c r="L27" s="43"/>
      <c r="M27" s="43"/>
      <c r="N27" s="43"/>
      <c r="O27" s="43"/>
      <c r="P27" s="43"/>
      <c r="Q27" s="43"/>
      <c r="R27" s="43"/>
      <c r="S27" s="43"/>
      <c r="T27" s="43"/>
      <c r="U27" s="43"/>
      <c r="V27" s="43"/>
      <c r="W27" s="43"/>
      <c r="X27" s="43"/>
      <c r="Y27" s="43"/>
      <c r="Z27" s="43"/>
    </row>
    <row r="28">
      <c r="A28" s="121"/>
      <c r="B28" s="122">
        <v>26.0</v>
      </c>
      <c r="C28" s="123" t="s">
        <v>173</v>
      </c>
      <c r="D28" s="124"/>
      <c r="E28" s="125">
        <f>sum(E19:E27)</f>
        <v>1027408</v>
      </c>
      <c r="F28" s="43"/>
      <c r="G28" s="43"/>
      <c r="H28" s="43"/>
      <c r="I28" s="43"/>
      <c r="J28" s="43"/>
      <c r="K28" s="43"/>
      <c r="L28" s="43"/>
      <c r="M28" s="43"/>
      <c r="N28" s="43"/>
      <c r="O28" s="43"/>
      <c r="P28" s="43"/>
      <c r="Q28" s="43"/>
      <c r="R28" s="43"/>
      <c r="S28" s="43"/>
      <c r="T28" s="43"/>
      <c r="U28" s="43"/>
      <c r="V28" s="43"/>
      <c r="W28" s="43"/>
      <c r="X28" s="43"/>
      <c r="Y28" s="43"/>
      <c r="Z28" s="43"/>
    </row>
    <row r="29">
      <c r="A29" s="63" t="s">
        <v>174</v>
      </c>
      <c r="B29" s="126"/>
      <c r="C29" s="127" t="s">
        <v>175</v>
      </c>
      <c r="D29" s="128"/>
      <c r="E29" s="129"/>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48">
        <v>6272493.0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48">
        <v>102204.0</v>
      </c>
      <c r="F31" s="43"/>
      <c r="G31" s="43"/>
      <c r="H31" s="43"/>
      <c r="I31" s="43"/>
      <c r="J31" s="43"/>
      <c r="K31" s="43"/>
      <c r="L31" s="43"/>
      <c r="M31" s="43"/>
      <c r="N31" s="43"/>
      <c r="O31" s="43"/>
      <c r="P31" s="43"/>
      <c r="Q31" s="43"/>
      <c r="R31" s="43"/>
      <c r="S31" s="43"/>
      <c r="T31" s="43"/>
      <c r="U31" s="43"/>
      <c r="V31" s="43"/>
      <c r="W31" s="43"/>
      <c r="X31" s="43"/>
      <c r="Y31" s="43"/>
      <c r="Z31" s="43"/>
    </row>
    <row r="32">
      <c r="A32" s="49"/>
      <c r="B32" s="126"/>
      <c r="C32" s="127" t="s">
        <v>178</v>
      </c>
      <c r="D32" s="128"/>
      <c r="E32" s="129"/>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30">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0"/>
      <c r="E34" s="130">
        <v>0.0</v>
      </c>
      <c r="F34" s="43"/>
      <c r="G34" s="43"/>
      <c r="H34" s="43"/>
      <c r="I34" s="43"/>
      <c r="J34" s="43"/>
      <c r="K34" s="43"/>
      <c r="L34" s="43"/>
      <c r="M34" s="43"/>
      <c r="N34" s="43"/>
      <c r="O34" s="43"/>
      <c r="P34" s="43"/>
      <c r="Q34" s="43"/>
      <c r="R34" s="43"/>
      <c r="S34" s="43"/>
      <c r="T34" s="43"/>
      <c r="U34" s="43"/>
      <c r="V34" s="43"/>
      <c r="W34" s="43"/>
      <c r="X34" s="43"/>
      <c r="Y34" s="43"/>
      <c r="Z34" s="43"/>
    </row>
    <row r="35">
      <c r="A35" s="51"/>
      <c r="B35" s="115">
        <v>31.0</v>
      </c>
      <c r="C35" s="116" t="s">
        <v>181</v>
      </c>
      <c r="D35" s="120"/>
      <c r="E35" s="130">
        <v>0.0</v>
      </c>
      <c r="F35" s="43"/>
      <c r="G35" s="43"/>
      <c r="H35" s="43"/>
      <c r="I35" s="43"/>
      <c r="J35" s="43"/>
      <c r="K35" s="43"/>
      <c r="L35" s="43"/>
      <c r="M35" s="43"/>
      <c r="N35" s="43"/>
      <c r="O35" s="43"/>
      <c r="P35" s="43"/>
      <c r="Q35" s="43"/>
      <c r="R35" s="43"/>
      <c r="S35" s="43"/>
      <c r="T35" s="43"/>
      <c r="U35" s="43"/>
      <c r="V35" s="43"/>
      <c r="W35" s="43"/>
      <c r="X35" s="43"/>
      <c r="Y35" s="43"/>
      <c r="Z35" s="43"/>
    </row>
    <row r="36">
      <c r="A36" s="121"/>
      <c r="B36" s="122">
        <v>32.0</v>
      </c>
      <c r="C36" s="123" t="s">
        <v>182</v>
      </c>
      <c r="D36" s="131"/>
      <c r="E36" s="125">
        <f>sum(E30:E35)</f>
        <v>6374697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7402105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ARTS COUNCIL OF SNOHOMISH COUNTY - SHACK ARTS CENTER</v>
      </c>
      <c r="B1" s="2">
        <f>'Revenues 2023'!C1</f>
        <v>2023</v>
      </c>
      <c r="C1" s="175"/>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2023'!C40</f>
        <v>2051825</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2023'!C31</f>
        <v>181084</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1870741</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155895.0833</v>
      </c>
      <c r="E6" s="146"/>
      <c r="F6" s="43"/>
      <c r="G6" s="43"/>
      <c r="H6" s="43"/>
      <c r="I6" s="43"/>
      <c r="J6" s="43"/>
      <c r="K6" s="43"/>
      <c r="L6" s="43"/>
      <c r="M6" s="43"/>
      <c r="N6" s="43"/>
      <c r="O6" s="43"/>
      <c r="P6" s="43"/>
      <c r="Q6" s="43"/>
      <c r="R6" s="43"/>
      <c r="S6" s="43"/>
      <c r="T6" s="43"/>
      <c r="U6" s="43"/>
      <c r="V6" s="43"/>
      <c r="W6" s="43"/>
      <c r="X6" s="43"/>
      <c r="Y6" s="43"/>
    </row>
    <row r="7">
      <c r="A7" s="138"/>
      <c r="B7" s="49"/>
      <c r="C7" s="144" t="s">
        <v>190</v>
      </c>
      <c r="D7" s="74">
        <f>'Balance Sheet 2023'!E2+'Balance Sheet 2023'!E3</f>
        <v>337786</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2.166752105</v>
      </c>
      <c r="E8" s="149" t="s">
        <v>191</v>
      </c>
      <c r="F8" s="43"/>
      <c r="G8" s="43"/>
      <c r="H8" s="43"/>
      <c r="I8" s="43"/>
      <c r="J8" s="43"/>
      <c r="K8" s="43"/>
      <c r="L8" s="43"/>
      <c r="M8" s="43"/>
      <c r="N8" s="43"/>
      <c r="O8" s="43"/>
      <c r="P8" s="43"/>
      <c r="Q8" s="43"/>
      <c r="R8" s="43"/>
      <c r="S8" s="43"/>
      <c r="T8" s="43"/>
      <c r="U8" s="43"/>
      <c r="V8" s="43"/>
      <c r="W8" s="43"/>
      <c r="X8" s="43"/>
      <c r="Y8" s="43"/>
    </row>
    <row r="9">
      <c r="A9" s="138"/>
      <c r="B9" s="51"/>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4">
        <f>'Balance Sheet 2023'!E30</f>
        <v>6272493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4">
        <f>'Expenses 2023'!C40</f>
        <v>2051825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170985.4167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36.68437415</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1"/>
      <c r="C15" s="111"/>
      <c r="D15" s="111"/>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4">
        <f>sum('Balance Sheet 2023'!E13:E15)</f>
        <v>1864283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4">
        <f>'Expenses 2023'!C40</f>
        <v>2051825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170985.4167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10.90316962</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13.06992172</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1"/>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7"/>
      <c r="G23" s="57"/>
      <c r="H23" s="57"/>
      <c r="I23" s="57"/>
      <c r="J23" s="57"/>
      <c r="K23" s="57"/>
      <c r="L23" s="57"/>
      <c r="M23" s="57"/>
      <c r="N23" s="57"/>
      <c r="O23" s="57"/>
      <c r="P23" s="57"/>
      <c r="Q23" s="57"/>
      <c r="R23" s="57"/>
      <c r="S23" s="57"/>
      <c r="T23" s="57"/>
      <c r="U23" s="57"/>
      <c r="V23" s="57"/>
      <c r="W23" s="57"/>
      <c r="X23" s="57"/>
      <c r="Y23" s="57"/>
    </row>
    <row r="24">
      <c r="A24" s="138"/>
      <c r="B24" s="143" t="s">
        <v>203</v>
      </c>
      <c r="C24" s="159"/>
      <c r="D24" s="160">
        <f>max('Revenues 2023'!E2:E7,'Revenues 2023'!F10:F15)</f>
        <v>584728</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2023'!F44</f>
        <v>1919016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0.3047019931</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1"/>
      <c r="C27" s="111"/>
      <c r="D27" s="111"/>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7"/>
      <c r="G28" s="57"/>
      <c r="H28" s="57"/>
      <c r="I28" s="57"/>
      <c r="J28" s="57"/>
      <c r="K28" s="57"/>
      <c r="L28" s="57"/>
      <c r="M28" s="57"/>
      <c r="N28" s="57"/>
      <c r="O28" s="57"/>
      <c r="P28" s="57"/>
      <c r="Q28" s="57"/>
      <c r="R28" s="57"/>
      <c r="S28" s="57"/>
      <c r="T28" s="57"/>
      <c r="U28" s="57"/>
      <c r="V28" s="57"/>
      <c r="W28" s="57"/>
      <c r="X28" s="57"/>
      <c r="Y28" s="57"/>
    </row>
    <row r="29">
      <c r="A29" s="138"/>
      <c r="B29" s="143" t="s">
        <v>208</v>
      </c>
      <c r="C29" s="144" t="s">
        <v>209</v>
      </c>
      <c r="D29" s="74">
        <f>SUM('Expenses 2023'!C7:C9)</f>
        <v>783573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4">
        <f>SUM('Expenses 2023'!C10:C12)</f>
        <v>82676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4">
        <f>sum(D29:D30)</f>
        <v>866249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4">
        <f>'Expenses 2023'!C40</f>
        <v>2051825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0.4221846405</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1"/>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7"/>
      <c r="G35" s="57"/>
      <c r="H35" s="57"/>
      <c r="I35" s="57"/>
      <c r="J35" s="57"/>
      <c r="K35" s="57"/>
      <c r="L35" s="57"/>
      <c r="M35" s="57"/>
      <c r="N35" s="57"/>
      <c r="O35" s="57"/>
      <c r="P35" s="57"/>
      <c r="Q35" s="57"/>
      <c r="R35" s="57"/>
      <c r="S35" s="57"/>
      <c r="T35" s="57"/>
      <c r="U35" s="57"/>
      <c r="V35" s="57"/>
      <c r="W35" s="57"/>
      <c r="X35" s="57"/>
      <c r="Y35" s="57"/>
    </row>
    <row r="36">
      <c r="A36" s="138"/>
      <c r="B36" s="163" t="s">
        <v>215</v>
      </c>
      <c r="C36" s="144" t="s">
        <v>216</v>
      </c>
      <c r="D36" s="74">
        <f>SUM('Expenses 2023'!C10:C11)</f>
        <v>12690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4">
        <f>SUM('Expenses 2023'!C7:C9)</f>
        <v>783573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0.01619504501</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1"/>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7"/>
      <c r="G40" s="57"/>
      <c r="H40" s="57"/>
      <c r="I40" s="57"/>
      <c r="J40" s="57"/>
      <c r="K40" s="57"/>
      <c r="L40" s="57"/>
      <c r="M40" s="57"/>
      <c r="N40" s="57"/>
      <c r="O40" s="57"/>
      <c r="P40" s="57"/>
      <c r="Q40" s="57"/>
      <c r="R40" s="57"/>
      <c r="S40" s="57"/>
      <c r="T40" s="57"/>
      <c r="U40" s="57"/>
      <c r="V40" s="57"/>
      <c r="W40" s="57"/>
      <c r="X40" s="57"/>
      <c r="Y40" s="57"/>
    </row>
    <row r="41">
      <c r="A41" s="138"/>
      <c r="B41" s="143" t="s">
        <v>219</v>
      </c>
      <c r="C41" s="147" t="s">
        <v>246</v>
      </c>
      <c r="D41" s="74">
        <f>'Expenses 2023'!D40</f>
        <v>1677593</v>
      </c>
      <c r="E41" s="164">
        <f t="shared" ref="E41:E44" si="1">D41/$D$44</f>
        <v>0.8176101763</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2023'!E40</f>
        <v>288951</v>
      </c>
      <c r="E42" s="164">
        <f t="shared" si="1"/>
        <v>0.1408263375</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2023'!F40</f>
        <v>85281</v>
      </c>
      <c r="E43" s="164">
        <f t="shared" si="1"/>
        <v>0.04156348616</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2051825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1"/>
      <c r="C45" s="111"/>
      <c r="D45" s="111"/>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7"/>
      <c r="G46" s="57"/>
      <c r="H46" s="57"/>
      <c r="I46" s="57"/>
      <c r="J46" s="57"/>
      <c r="K46" s="57"/>
      <c r="L46" s="57"/>
      <c r="M46" s="57"/>
      <c r="N46" s="57"/>
      <c r="O46" s="57"/>
      <c r="P46" s="57"/>
      <c r="Q46" s="57"/>
      <c r="R46" s="57"/>
      <c r="S46" s="57"/>
      <c r="T46" s="57"/>
      <c r="U46" s="57"/>
      <c r="V46" s="57"/>
      <c r="W46" s="57"/>
      <c r="X46" s="57"/>
      <c r="Y46" s="57"/>
    </row>
    <row r="47">
      <c r="A47" s="138"/>
      <c r="B47" s="143" t="s">
        <v>224</v>
      </c>
      <c r="C47" s="144" t="s">
        <v>225</v>
      </c>
      <c r="D47" s="145">
        <f>'Revenues 2023'!F9</f>
        <v>922856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2023'!F40</f>
        <v>85281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10.82135528</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1"/>
      <c r="C50" s="111"/>
      <c r="D50" s="111"/>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7"/>
      <c r="G51" s="57"/>
      <c r="H51" s="57"/>
      <c r="I51" s="57"/>
      <c r="J51" s="57"/>
      <c r="K51" s="57"/>
      <c r="L51" s="57"/>
      <c r="M51" s="57"/>
      <c r="N51" s="57"/>
      <c r="O51" s="57"/>
      <c r="P51" s="57"/>
      <c r="Q51" s="57"/>
      <c r="R51" s="57"/>
      <c r="S51" s="57"/>
      <c r="T51" s="57"/>
      <c r="U51" s="57"/>
      <c r="V51" s="57"/>
      <c r="W51" s="57"/>
      <c r="X51" s="57"/>
      <c r="Y51" s="57"/>
    </row>
    <row r="52">
      <c r="A52" s="138"/>
      <c r="B52" s="143" t="s">
        <v>230</v>
      </c>
      <c r="C52" s="144" t="s">
        <v>231</v>
      </c>
      <c r="D52" s="145">
        <f>sum('Balance Sheet 2023'!E2:E10)</f>
        <v>349786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2023'!E19:E22)</f>
        <v>22331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15.66369621</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1"/>
      <c r="C55" s="111"/>
      <c r="D55" s="111"/>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7"/>
      <c r="G56" s="57"/>
      <c r="H56" s="57"/>
      <c r="I56" s="57"/>
      <c r="J56" s="57"/>
      <c r="K56" s="57"/>
      <c r="L56" s="57"/>
      <c r="M56" s="57"/>
      <c r="N56" s="57"/>
      <c r="O56" s="57"/>
      <c r="P56" s="57"/>
      <c r="Q56" s="57"/>
      <c r="R56" s="57"/>
      <c r="S56" s="57"/>
      <c r="T56" s="57"/>
      <c r="U56" s="57"/>
      <c r="V56" s="57"/>
      <c r="W56" s="57"/>
      <c r="X56" s="57"/>
      <c r="Y56" s="57"/>
    </row>
    <row r="57">
      <c r="A57" s="138"/>
      <c r="B57" s="143" t="s">
        <v>236</v>
      </c>
      <c r="C57" s="144" t="s">
        <v>237</v>
      </c>
      <c r="D57" s="145">
        <f>sum('Balance Sheet 2023'!E25:E26)</f>
        <v>1005077</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2023'!E18</f>
        <v>7402105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0.1357825916</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1"/>
      <c r="C60" s="111"/>
      <c r="D60" s="111"/>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ARTS COUNCIL OF SNOHOMISH COUNTY - SHACK ARTS CENTER</v>
      </c>
      <c r="B1" s="2" t="s">
        <v>247</v>
      </c>
      <c r="C1" s="138"/>
      <c r="D1" s="138"/>
      <c r="E1" s="138"/>
      <c r="F1" s="139"/>
      <c r="G1" s="139"/>
      <c r="H1" s="139"/>
      <c r="I1" s="43"/>
      <c r="J1" s="43"/>
      <c r="K1" s="43"/>
      <c r="L1" s="43"/>
      <c r="M1" s="43"/>
      <c r="N1" s="43"/>
      <c r="O1" s="43"/>
      <c r="P1" s="43"/>
      <c r="Q1" s="43"/>
      <c r="R1" s="43"/>
      <c r="S1" s="43"/>
      <c r="T1" s="43"/>
      <c r="U1" s="43"/>
      <c r="V1" s="43"/>
      <c r="W1" s="43"/>
      <c r="X1" s="43"/>
      <c r="Y1" s="43"/>
    </row>
    <row r="2">
      <c r="A2" s="140" t="s">
        <v>184</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185</v>
      </c>
      <c r="C3" s="138"/>
      <c r="D3" s="138"/>
      <c r="E3" s="111"/>
      <c r="F3" s="146"/>
      <c r="G3" s="146"/>
      <c r="H3" s="146"/>
      <c r="I3" s="43"/>
      <c r="J3" s="43"/>
      <c r="K3" s="43"/>
      <c r="L3" s="43"/>
      <c r="M3" s="43"/>
      <c r="N3" s="43"/>
      <c r="O3" s="43"/>
      <c r="P3" s="43"/>
      <c r="Q3" s="43"/>
      <c r="R3" s="43"/>
      <c r="S3" s="43"/>
      <c r="T3" s="43"/>
      <c r="U3" s="43"/>
      <c r="V3" s="43"/>
      <c r="W3" s="43"/>
      <c r="X3" s="43"/>
      <c r="Y3" s="43"/>
    </row>
    <row r="4">
      <c r="A4" s="138"/>
      <c r="B4" s="49"/>
      <c r="C4" s="45"/>
      <c r="D4" s="45" t="s">
        <v>248</v>
      </c>
      <c r="E4" s="45" t="s">
        <v>249</v>
      </c>
      <c r="F4" s="45" t="s">
        <v>250</v>
      </c>
      <c r="G4" s="58" t="s">
        <v>251</v>
      </c>
      <c r="H4" s="58"/>
      <c r="I4" s="43"/>
      <c r="J4" s="43"/>
      <c r="K4" s="43"/>
      <c r="L4" s="43"/>
      <c r="M4" s="43"/>
      <c r="N4" s="43"/>
      <c r="O4" s="43"/>
      <c r="P4" s="43"/>
      <c r="Q4" s="43"/>
      <c r="R4" s="43"/>
      <c r="S4" s="43"/>
      <c r="T4" s="43"/>
      <c r="U4" s="43"/>
      <c r="V4" s="43"/>
      <c r="W4" s="43"/>
      <c r="X4" s="43"/>
      <c r="Y4" s="43"/>
    </row>
    <row r="5">
      <c r="A5" s="138"/>
      <c r="B5" s="49"/>
      <c r="C5" s="147" t="s">
        <v>184</v>
      </c>
      <c r="D5" s="176">
        <f>'Ratios 2021'!D8</f>
        <v>1.541751642</v>
      </c>
      <c r="E5" s="176">
        <f>'Ratios 2022'!D8</f>
        <v>2.203004246</v>
      </c>
      <c r="F5" s="176">
        <f>'Ratios 2023'!D8</f>
        <v>2.166752105</v>
      </c>
      <c r="G5" s="176">
        <f>average(D5:F5)</f>
        <v>1.970502665</v>
      </c>
      <c r="H5" s="149" t="s">
        <v>191</v>
      </c>
      <c r="I5" s="43"/>
      <c r="J5" s="43"/>
      <c r="K5" s="43"/>
      <c r="L5" s="43"/>
      <c r="M5" s="43"/>
      <c r="N5" s="43"/>
      <c r="O5" s="43"/>
      <c r="P5" s="43"/>
      <c r="Q5" s="43"/>
      <c r="R5" s="43"/>
      <c r="S5" s="43"/>
      <c r="T5" s="43"/>
      <c r="U5" s="43"/>
      <c r="V5" s="43"/>
      <c r="W5" s="43"/>
      <c r="X5" s="43"/>
      <c r="Y5" s="43"/>
    </row>
    <row r="6">
      <c r="A6" s="138"/>
      <c r="B6" s="51"/>
      <c r="C6" s="45"/>
      <c r="D6" s="45"/>
      <c r="E6" s="45"/>
      <c r="F6" s="177"/>
      <c r="G6" s="177"/>
      <c r="H6" s="177"/>
      <c r="I6" s="43"/>
      <c r="J6" s="43"/>
      <c r="K6" s="43"/>
      <c r="L6" s="43"/>
      <c r="M6" s="43"/>
      <c r="N6" s="43"/>
      <c r="O6" s="43"/>
      <c r="P6" s="43"/>
      <c r="Q6" s="43"/>
      <c r="R6" s="43"/>
      <c r="S6" s="43"/>
      <c r="T6" s="43"/>
      <c r="U6" s="43"/>
      <c r="V6" s="43"/>
      <c r="W6" s="43"/>
      <c r="X6" s="43"/>
      <c r="Y6" s="43"/>
    </row>
    <row r="7">
      <c r="A7" s="140" t="s">
        <v>192</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193</v>
      </c>
      <c r="C8" s="70"/>
      <c r="D8" s="70"/>
      <c r="E8" s="177"/>
      <c r="F8" s="177"/>
      <c r="G8" s="177"/>
      <c r="H8" s="177"/>
      <c r="I8" s="43"/>
      <c r="J8" s="43"/>
      <c r="K8" s="43"/>
      <c r="L8" s="43"/>
      <c r="M8" s="43"/>
      <c r="N8" s="43"/>
      <c r="O8" s="43"/>
      <c r="P8" s="43"/>
      <c r="Q8" s="43"/>
      <c r="R8" s="43"/>
      <c r="S8" s="43"/>
      <c r="T8" s="43"/>
      <c r="U8" s="43"/>
      <c r="V8" s="43"/>
      <c r="W8" s="43"/>
      <c r="X8" s="43"/>
      <c r="Y8" s="43"/>
    </row>
    <row r="9">
      <c r="A9" s="138"/>
      <c r="B9" s="49"/>
      <c r="C9" s="45"/>
      <c r="D9" s="45" t="s">
        <v>248</v>
      </c>
      <c r="E9" s="45" t="s">
        <v>249</v>
      </c>
      <c r="F9" s="45" t="s">
        <v>250</v>
      </c>
      <c r="G9" s="58" t="s">
        <v>251</v>
      </c>
      <c r="H9" s="58"/>
      <c r="I9" s="43"/>
      <c r="J9" s="43"/>
      <c r="K9" s="43"/>
      <c r="L9" s="43"/>
      <c r="M9" s="43"/>
      <c r="N9" s="43"/>
      <c r="O9" s="43"/>
      <c r="P9" s="43"/>
      <c r="Q9" s="43"/>
      <c r="R9" s="43"/>
      <c r="S9" s="43"/>
      <c r="T9" s="43"/>
      <c r="U9" s="43"/>
      <c r="V9" s="43"/>
      <c r="W9" s="43"/>
      <c r="X9" s="43"/>
      <c r="Y9" s="43"/>
    </row>
    <row r="10">
      <c r="A10" s="138"/>
      <c r="B10" s="49"/>
      <c r="C10" s="147" t="s">
        <v>192</v>
      </c>
      <c r="D10" s="148">
        <f>'Ratios 2021'!D14</f>
        <v>45.04405005</v>
      </c>
      <c r="E10" s="148">
        <f>'Ratios 2022'!D14</f>
        <v>42.09556769</v>
      </c>
      <c r="F10" s="148">
        <f>'Ratios 2023'!D14</f>
        <v>36.68437415</v>
      </c>
      <c r="G10" s="176">
        <f>average(D10:F10)</f>
        <v>41.27466397</v>
      </c>
      <c r="H10" s="149" t="s">
        <v>191</v>
      </c>
      <c r="I10" s="43"/>
      <c r="J10" s="43"/>
      <c r="K10" s="43"/>
      <c r="L10" s="43"/>
      <c r="M10" s="43"/>
      <c r="N10" s="43"/>
      <c r="O10" s="43"/>
      <c r="P10" s="43"/>
      <c r="Q10" s="43"/>
      <c r="R10" s="43"/>
      <c r="S10" s="43"/>
      <c r="T10" s="43"/>
      <c r="U10" s="43"/>
      <c r="V10" s="43"/>
      <c r="W10" s="43"/>
      <c r="X10" s="43"/>
      <c r="Y10" s="43"/>
    </row>
    <row r="11">
      <c r="A11" s="138"/>
      <c r="B11" s="51"/>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197</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198</v>
      </c>
      <c r="C13" s="138"/>
      <c r="D13" s="138"/>
      <c r="E13" s="111"/>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248</v>
      </c>
      <c r="E14" s="45" t="s">
        <v>249</v>
      </c>
      <c r="F14" s="45" t="s">
        <v>250</v>
      </c>
      <c r="G14" s="58" t="s">
        <v>251</v>
      </c>
      <c r="H14" s="58"/>
      <c r="I14" s="43"/>
      <c r="J14" s="43"/>
      <c r="K14" s="43"/>
      <c r="L14" s="43"/>
      <c r="M14" s="43"/>
      <c r="N14" s="43"/>
      <c r="O14" s="43"/>
      <c r="P14" s="43"/>
      <c r="Q14" s="43"/>
      <c r="R14" s="43"/>
      <c r="S14" s="43"/>
      <c r="T14" s="43"/>
      <c r="U14" s="43"/>
      <c r="V14" s="43"/>
      <c r="W14" s="43"/>
      <c r="X14" s="43"/>
      <c r="Y14" s="43"/>
    </row>
    <row r="15">
      <c r="A15" s="138"/>
      <c r="B15" s="49"/>
      <c r="C15" s="147" t="s">
        <v>200</v>
      </c>
      <c r="D15" s="179">
        <f>'Ratios 2021'!D20</f>
        <v>13.67296095</v>
      </c>
      <c r="E15" s="179">
        <f>'Ratios 2022'!D20</f>
        <v>11.39840788</v>
      </c>
      <c r="F15" s="179">
        <f>'Ratios 2023'!D20</f>
        <v>10.90316962</v>
      </c>
      <c r="G15" s="176">
        <f>average(D15:F15)</f>
        <v>11.99151282</v>
      </c>
      <c r="H15" s="149" t="s">
        <v>191</v>
      </c>
      <c r="I15" s="43"/>
      <c r="J15" s="43"/>
      <c r="K15" s="43"/>
      <c r="L15" s="43"/>
      <c r="M15" s="43"/>
      <c r="N15" s="43"/>
      <c r="O15" s="43"/>
      <c r="P15" s="43"/>
      <c r="Q15" s="43"/>
      <c r="R15" s="43"/>
      <c r="S15" s="43"/>
      <c r="T15" s="43"/>
      <c r="U15" s="43"/>
      <c r="V15" s="43"/>
      <c r="W15" s="43"/>
      <c r="X15" s="43"/>
      <c r="Y15" s="43"/>
    </row>
    <row r="16">
      <c r="A16" s="138"/>
      <c r="B16" s="51"/>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202</v>
      </c>
      <c r="B17" s="5"/>
      <c r="C17" s="157"/>
      <c r="D17" s="157"/>
      <c r="E17" s="113"/>
      <c r="F17" s="158"/>
      <c r="G17" s="158"/>
      <c r="H17" s="158"/>
      <c r="I17" s="57"/>
      <c r="J17" s="57"/>
      <c r="K17" s="57"/>
      <c r="L17" s="57"/>
      <c r="M17" s="57"/>
      <c r="N17" s="57"/>
      <c r="O17" s="57"/>
      <c r="P17" s="57"/>
      <c r="Q17" s="57"/>
      <c r="R17" s="57"/>
      <c r="S17" s="57"/>
      <c r="T17" s="57"/>
      <c r="U17" s="57"/>
      <c r="V17" s="57"/>
      <c r="W17" s="57"/>
      <c r="X17" s="57"/>
      <c r="Y17" s="57"/>
    </row>
    <row r="18">
      <c r="A18" s="138"/>
      <c r="B18" s="143" t="s">
        <v>203</v>
      </c>
      <c r="C18" s="138"/>
      <c r="D18" s="138"/>
      <c r="E18" s="111"/>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248</v>
      </c>
      <c r="E19" s="45" t="s">
        <v>249</v>
      </c>
      <c r="F19" s="45" t="s">
        <v>250</v>
      </c>
      <c r="G19" s="58" t="s">
        <v>251</v>
      </c>
      <c r="H19" s="58"/>
      <c r="I19" s="43"/>
      <c r="J19" s="43"/>
      <c r="K19" s="43"/>
      <c r="L19" s="43"/>
      <c r="M19" s="43"/>
      <c r="N19" s="43"/>
      <c r="O19" s="43"/>
      <c r="P19" s="43"/>
      <c r="Q19" s="43"/>
      <c r="R19" s="43"/>
      <c r="S19" s="43"/>
      <c r="T19" s="43"/>
      <c r="U19" s="43"/>
      <c r="V19" s="43"/>
      <c r="W19" s="43"/>
      <c r="X19" s="43"/>
      <c r="Y19" s="43"/>
    </row>
    <row r="20">
      <c r="A20" s="138"/>
      <c r="B20" s="49"/>
      <c r="C20" s="147" t="s">
        <v>202</v>
      </c>
      <c r="D20" s="162">
        <f>'Ratios 2021'!D26</f>
        <v>0.5003711004</v>
      </c>
      <c r="E20" s="162">
        <f>'Ratios 2022'!D26</f>
        <v>0.3008950506</v>
      </c>
      <c r="F20" s="162">
        <f>'Ratios 2023'!D26</f>
        <v>0.3047019931</v>
      </c>
      <c r="G20" s="180">
        <f>average(D20:F20)</f>
        <v>0.368656048</v>
      </c>
      <c r="H20" s="149" t="s">
        <v>206</v>
      </c>
      <c r="I20" s="43"/>
      <c r="J20" s="43"/>
      <c r="K20" s="43"/>
      <c r="L20" s="43"/>
      <c r="M20" s="43"/>
      <c r="N20" s="43"/>
      <c r="O20" s="43"/>
      <c r="P20" s="43"/>
      <c r="Q20" s="43"/>
      <c r="R20" s="43"/>
      <c r="S20" s="43"/>
      <c r="T20" s="43"/>
      <c r="U20" s="43"/>
      <c r="V20" s="43"/>
      <c r="W20" s="43"/>
      <c r="X20" s="43"/>
      <c r="Y20" s="43"/>
    </row>
    <row r="21">
      <c r="A21" s="138"/>
      <c r="B21" s="51"/>
      <c r="C21" s="111"/>
      <c r="D21" s="111"/>
      <c r="E21" s="111"/>
      <c r="F21" s="146"/>
      <c r="G21" s="146"/>
      <c r="H21" s="146"/>
      <c r="I21" s="43"/>
      <c r="J21" s="43"/>
      <c r="K21" s="43"/>
      <c r="L21" s="43"/>
      <c r="M21" s="43"/>
      <c r="N21" s="43"/>
      <c r="O21" s="43"/>
      <c r="P21" s="43"/>
      <c r="Q21" s="43"/>
      <c r="R21" s="43"/>
      <c r="S21" s="43"/>
      <c r="T21" s="43"/>
      <c r="U21" s="43"/>
      <c r="V21" s="43"/>
      <c r="W21" s="43"/>
      <c r="X21" s="43"/>
      <c r="Y21" s="43"/>
    </row>
    <row r="22">
      <c r="A22" s="140" t="s">
        <v>207</v>
      </c>
      <c r="B22" s="5"/>
      <c r="C22" s="157"/>
      <c r="D22" s="157"/>
      <c r="E22" s="113"/>
      <c r="F22" s="158"/>
      <c r="G22" s="158"/>
      <c r="H22" s="158"/>
      <c r="I22" s="57"/>
      <c r="J22" s="57"/>
      <c r="K22" s="57"/>
      <c r="L22" s="57"/>
      <c r="M22" s="57"/>
      <c r="N22" s="57"/>
      <c r="O22" s="57"/>
      <c r="P22" s="57"/>
      <c r="Q22" s="57"/>
      <c r="R22" s="57"/>
      <c r="S22" s="57"/>
      <c r="T22" s="57"/>
      <c r="U22" s="57"/>
      <c r="V22" s="57"/>
      <c r="W22" s="57"/>
      <c r="X22" s="57"/>
      <c r="Y22" s="57"/>
    </row>
    <row r="23">
      <c r="A23" s="138"/>
      <c r="B23" s="143" t="s">
        <v>208</v>
      </c>
      <c r="C23" s="138"/>
      <c r="D23" s="138"/>
      <c r="E23" s="111"/>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248</v>
      </c>
      <c r="E24" s="45" t="s">
        <v>249</v>
      </c>
      <c r="F24" s="45" t="s">
        <v>250</v>
      </c>
      <c r="G24" s="58" t="s">
        <v>251</v>
      </c>
      <c r="H24" s="58"/>
      <c r="I24" s="43"/>
      <c r="J24" s="43"/>
      <c r="K24" s="43"/>
      <c r="L24" s="43"/>
      <c r="M24" s="43"/>
      <c r="N24" s="43"/>
      <c r="O24" s="43"/>
      <c r="P24" s="43"/>
      <c r="Q24" s="43"/>
      <c r="R24" s="43"/>
      <c r="S24" s="43"/>
      <c r="T24" s="43"/>
      <c r="U24" s="43"/>
      <c r="V24" s="43"/>
      <c r="W24" s="43"/>
      <c r="X24" s="43"/>
      <c r="Y24" s="43"/>
    </row>
    <row r="25">
      <c r="A25" s="138"/>
      <c r="B25" s="49"/>
      <c r="C25" s="147" t="s">
        <v>212</v>
      </c>
      <c r="D25" s="162">
        <f>'Ratios 2021'!D33</f>
        <v>0.3931597957</v>
      </c>
      <c r="E25" s="162">
        <f>'Ratios 2022'!D33</f>
        <v>0.4304961203</v>
      </c>
      <c r="F25" s="162">
        <f>'Ratios 2023'!D33</f>
        <v>0.4221846405</v>
      </c>
      <c r="G25" s="180">
        <f>average(D25:F25)</f>
        <v>0.4152801855</v>
      </c>
      <c r="H25" s="149" t="s">
        <v>213</v>
      </c>
      <c r="I25" s="43"/>
      <c r="J25" s="43"/>
      <c r="K25" s="43"/>
      <c r="L25" s="43"/>
      <c r="M25" s="43"/>
      <c r="N25" s="43"/>
      <c r="O25" s="43"/>
      <c r="P25" s="43"/>
      <c r="Q25" s="43"/>
      <c r="R25" s="43"/>
      <c r="S25" s="43"/>
      <c r="T25" s="43"/>
      <c r="U25" s="43"/>
      <c r="V25" s="43"/>
      <c r="W25" s="43"/>
      <c r="X25" s="43"/>
      <c r="Y25" s="43"/>
    </row>
    <row r="26">
      <c r="A26" s="138"/>
      <c r="B26" s="51"/>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214</v>
      </c>
      <c r="B27" s="5"/>
      <c r="C27" s="157"/>
      <c r="D27" s="157"/>
      <c r="E27" s="113"/>
      <c r="F27" s="158"/>
      <c r="G27" s="158"/>
      <c r="H27" s="158"/>
      <c r="I27" s="57"/>
      <c r="J27" s="57"/>
      <c r="K27" s="57"/>
      <c r="L27" s="57"/>
      <c r="M27" s="57"/>
      <c r="N27" s="57"/>
      <c r="O27" s="57"/>
      <c r="P27" s="57"/>
      <c r="Q27" s="57"/>
      <c r="R27" s="57"/>
      <c r="S27" s="57"/>
      <c r="T27" s="57"/>
      <c r="U27" s="57"/>
      <c r="V27" s="57"/>
      <c r="W27" s="57"/>
      <c r="X27" s="57"/>
      <c r="Y27" s="57"/>
    </row>
    <row r="28">
      <c r="A28" s="138"/>
      <c r="B28" s="163" t="s">
        <v>215</v>
      </c>
      <c r="C28" s="138"/>
      <c r="D28" s="138"/>
      <c r="E28" s="111"/>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248</v>
      </c>
      <c r="E29" s="45" t="s">
        <v>249</v>
      </c>
      <c r="F29" s="45" t="s">
        <v>250</v>
      </c>
      <c r="G29" s="58" t="s">
        <v>251</v>
      </c>
      <c r="H29" s="58"/>
      <c r="I29" s="43"/>
      <c r="J29" s="43"/>
      <c r="K29" s="43"/>
      <c r="L29" s="43"/>
      <c r="M29" s="43"/>
      <c r="N29" s="43"/>
      <c r="O29" s="43"/>
      <c r="P29" s="43"/>
      <c r="Q29" s="43"/>
      <c r="R29" s="43"/>
      <c r="S29" s="43"/>
      <c r="T29" s="43"/>
      <c r="U29" s="43"/>
      <c r="V29" s="43"/>
      <c r="W29" s="43"/>
      <c r="X29" s="43"/>
      <c r="Y29" s="43"/>
    </row>
    <row r="30">
      <c r="A30" s="138"/>
      <c r="B30" s="49"/>
      <c r="C30" s="147" t="s">
        <v>214</v>
      </c>
      <c r="D30" s="162">
        <f>'Ratios 2021'!D38</f>
        <v>0.01755590682</v>
      </c>
      <c r="E30" s="162">
        <f>'Ratios 2022'!D38</f>
        <v>0.01712316269</v>
      </c>
      <c r="F30" s="162">
        <f>'Ratios 2023'!D38</f>
        <v>0.01619504501</v>
      </c>
      <c r="G30" s="180">
        <f>average(D30:F30)</f>
        <v>0.01695803817</v>
      </c>
      <c r="H30" s="149" t="s">
        <v>217</v>
      </c>
      <c r="I30" s="43"/>
      <c r="J30" s="43"/>
      <c r="K30" s="43"/>
      <c r="L30" s="43"/>
      <c r="M30" s="43"/>
      <c r="N30" s="43"/>
      <c r="O30" s="43"/>
      <c r="P30" s="43"/>
      <c r="Q30" s="43"/>
      <c r="R30" s="43"/>
      <c r="S30" s="43"/>
      <c r="T30" s="43"/>
      <c r="U30" s="43"/>
      <c r="V30" s="43"/>
      <c r="W30" s="43"/>
      <c r="X30" s="43"/>
      <c r="Y30" s="43"/>
    </row>
    <row r="31">
      <c r="A31" s="138"/>
      <c r="B31" s="51"/>
      <c r="C31" s="3"/>
      <c r="D31" s="3"/>
      <c r="E31" s="3"/>
      <c r="F31" s="3"/>
      <c r="G31" s="3"/>
      <c r="H31" s="3"/>
      <c r="I31" s="43"/>
      <c r="J31" s="43"/>
      <c r="K31" s="43"/>
      <c r="L31" s="43"/>
      <c r="M31" s="43"/>
      <c r="N31" s="43"/>
      <c r="O31" s="43"/>
      <c r="P31" s="43"/>
      <c r="Q31" s="43"/>
      <c r="R31" s="43"/>
      <c r="S31" s="43"/>
      <c r="T31" s="43"/>
      <c r="U31" s="43"/>
      <c r="V31" s="43"/>
      <c r="W31" s="43"/>
      <c r="X31" s="43"/>
      <c r="Y31" s="43"/>
    </row>
    <row r="32">
      <c r="A32" s="140" t="s">
        <v>218</v>
      </c>
      <c r="B32" s="5"/>
      <c r="C32" s="113"/>
      <c r="D32" s="113"/>
      <c r="E32" s="113"/>
      <c r="F32" s="158"/>
      <c r="G32" s="158"/>
      <c r="H32" s="158"/>
      <c r="I32" s="57"/>
      <c r="J32" s="57"/>
      <c r="K32" s="57"/>
      <c r="L32" s="57"/>
      <c r="M32" s="57"/>
      <c r="N32" s="57"/>
      <c r="O32" s="57"/>
      <c r="P32" s="57"/>
      <c r="Q32" s="57"/>
      <c r="R32" s="57"/>
      <c r="S32" s="57"/>
      <c r="T32" s="57"/>
      <c r="U32" s="57"/>
      <c r="V32" s="57"/>
      <c r="W32" s="57"/>
      <c r="X32" s="57"/>
      <c r="Y32" s="57"/>
    </row>
    <row r="33">
      <c r="A33" s="138"/>
      <c r="B33" s="143" t="s">
        <v>219</v>
      </c>
      <c r="C33" s="138"/>
      <c r="D33" s="138"/>
      <c r="E33" s="111"/>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248</v>
      </c>
      <c r="E34" s="45" t="s">
        <v>249</v>
      </c>
      <c r="F34" s="45" t="s">
        <v>250</v>
      </c>
      <c r="G34" s="58" t="s">
        <v>251</v>
      </c>
      <c r="H34" s="58"/>
      <c r="I34" s="43"/>
      <c r="J34" s="43"/>
      <c r="K34" s="43"/>
      <c r="L34" s="43"/>
      <c r="M34" s="43"/>
      <c r="N34" s="43"/>
      <c r="O34" s="43"/>
      <c r="P34" s="43"/>
      <c r="Q34" s="43"/>
      <c r="R34" s="43"/>
      <c r="S34" s="43"/>
      <c r="T34" s="43"/>
      <c r="U34" s="43"/>
      <c r="V34" s="43"/>
      <c r="W34" s="43"/>
      <c r="X34" s="43"/>
      <c r="Y34" s="43"/>
    </row>
    <row r="35">
      <c r="A35" s="138"/>
      <c r="B35" s="49"/>
      <c r="C35" s="147" t="s">
        <v>252</v>
      </c>
      <c r="D35" s="162">
        <f>'Ratios 2021'!E41</f>
        <v>0.7817116194</v>
      </c>
      <c r="E35" s="162">
        <f>'Ratios 2022'!E41</f>
        <v>0.8014201517</v>
      </c>
      <c r="F35" s="162">
        <f>'Ratios 2023'!E41</f>
        <v>0.8176101763</v>
      </c>
      <c r="G35" s="180">
        <f t="shared" ref="G35:G37" si="1">average(D35:F35)</f>
        <v>0.8002473158</v>
      </c>
      <c r="H35" s="180"/>
      <c r="I35" s="43"/>
      <c r="J35" s="43"/>
      <c r="K35" s="43"/>
      <c r="L35" s="43"/>
      <c r="M35" s="43"/>
      <c r="N35" s="43"/>
      <c r="O35" s="43"/>
      <c r="P35" s="43"/>
      <c r="Q35" s="43"/>
      <c r="R35" s="43"/>
      <c r="S35" s="43"/>
      <c r="T35" s="43"/>
      <c r="U35" s="43"/>
      <c r="V35" s="43"/>
      <c r="W35" s="43"/>
      <c r="X35" s="43"/>
      <c r="Y35" s="43"/>
    </row>
    <row r="36">
      <c r="A36" s="138"/>
      <c r="B36" s="51"/>
      <c r="C36" s="147" t="s">
        <v>221</v>
      </c>
      <c r="D36" s="162">
        <f>'Ratios 2021'!E42</f>
        <v>0.1941518224</v>
      </c>
      <c r="E36" s="162">
        <f>'Ratios 2022'!E42</f>
        <v>0.1462227086</v>
      </c>
      <c r="F36" s="162">
        <f>'Ratios 2023'!E42</f>
        <v>0.1408263375</v>
      </c>
      <c r="G36" s="180">
        <f t="shared" si="1"/>
        <v>0.1604002895</v>
      </c>
      <c r="H36" s="180"/>
      <c r="I36" s="43"/>
      <c r="J36" s="43"/>
      <c r="K36" s="43"/>
      <c r="L36" s="43"/>
      <c r="M36" s="43"/>
      <c r="N36" s="43"/>
      <c r="O36" s="43"/>
      <c r="P36" s="43"/>
      <c r="Q36" s="43"/>
      <c r="R36" s="43"/>
      <c r="S36" s="43"/>
      <c r="T36" s="43"/>
      <c r="U36" s="43"/>
      <c r="V36" s="43"/>
      <c r="W36" s="43"/>
      <c r="X36" s="43"/>
      <c r="Y36" s="43"/>
    </row>
    <row r="37">
      <c r="A37" s="138"/>
      <c r="B37" s="181"/>
      <c r="C37" s="147" t="s">
        <v>222</v>
      </c>
      <c r="D37" s="162">
        <f>'Ratios 2021'!E43</f>
        <v>0.02413655821</v>
      </c>
      <c r="E37" s="162">
        <f>'Ratios 2022'!E43</f>
        <v>0.05235713971</v>
      </c>
      <c r="F37" s="162">
        <f>'Ratios 2023'!E43</f>
        <v>0.04156348616</v>
      </c>
      <c r="G37" s="180">
        <f t="shared" si="1"/>
        <v>0.03935239469</v>
      </c>
      <c r="H37" s="180"/>
      <c r="I37" s="43"/>
      <c r="J37" s="43"/>
      <c r="K37" s="43"/>
      <c r="L37" s="43"/>
      <c r="M37" s="43"/>
      <c r="N37" s="43"/>
      <c r="O37" s="43"/>
      <c r="P37" s="43"/>
      <c r="Q37" s="43"/>
      <c r="R37" s="43"/>
      <c r="S37" s="43"/>
      <c r="T37" s="43"/>
      <c r="U37" s="43"/>
      <c r="V37" s="43"/>
      <c r="W37" s="43"/>
      <c r="X37" s="43"/>
      <c r="Y37" s="43"/>
    </row>
    <row r="38">
      <c r="A38" s="138"/>
      <c r="B38" s="181"/>
      <c r="C38" s="111"/>
      <c r="D38" s="111"/>
      <c r="E38" s="111"/>
      <c r="F38" s="146"/>
      <c r="G38" s="146"/>
      <c r="H38" s="146"/>
      <c r="I38" s="43"/>
      <c r="J38" s="43"/>
      <c r="K38" s="43"/>
      <c r="L38" s="43"/>
      <c r="M38" s="43"/>
      <c r="N38" s="43"/>
      <c r="O38" s="43"/>
      <c r="P38" s="43"/>
      <c r="Q38" s="43"/>
      <c r="R38" s="43"/>
      <c r="S38" s="43"/>
      <c r="T38" s="43"/>
      <c r="U38" s="43"/>
      <c r="V38" s="43"/>
      <c r="W38" s="43"/>
      <c r="X38" s="43"/>
      <c r="Y38" s="43"/>
    </row>
    <row r="39">
      <c r="A39" s="140" t="s">
        <v>223</v>
      </c>
      <c r="B39" s="5"/>
      <c r="C39" s="157"/>
      <c r="D39" s="157"/>
      <c r="E39" s="113"/>
      <c r="F39" s="158"/>
      <c r="G39" s="158"/>
      <c r="H39" s="158"/>
      <c r="I39" s="57"/>
      <c r="J39" s="57"/>
      <c r="K39" s="57"/>
      <c r="L39" s="57"/>
      <c r="M39" s="57"/>
      <c r="N39" s="57"/>
      <c r="O39" s="57"/>
      <c r="P39" s="57"/>
      <c r="Q39" s="57"/>
      <c r="R39" s="57"/>
      <c r="S39" s="57"/>
      <c r="T39" s="57"/>
      <c r="U39" s="57"/>
      <c r="V39" s="57"/>
      <c r="W39" s="57"/>
      <c r="X39" s="57"/>
      <c r="Y39" s="57"/>
    </row>
    <row r="40">
      <c r="A40" s="138"/>
      <c r="B40" s="143" t="s">
        <v>224</v>
      </c>
      <c r="C40" s="138"/>
      <c r="D40" s="138"/>
      <c r="E40" s="111"/>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248</v>
      </c>
      <c r="E41" s="45" t="s">
        <v>249</v>
      </c>
      <c r="F41" s="45" t="s">
        <v>250</v>
      </c>
      <c r="G41" s="58" t="s">
        <v>251</v>
      </c>
      <c r="H41" s="58"/>
      <c r="I41" s="43"/>
      <c r="J41" s="43"/>
      <c r="K41" s="43"/>
      <c r="L41" s="43"/>
      <c r="M41" s="43"/>
      <c r="N41" s="43"/>
      <c r="O41" s="43"/>
      <c r="P41" s="43"/>
      <c r="Q41" s="43"/>
      <c r="R41" s="43"/>
      <c r="S41" s="43"/>
      <c r="T41" s="43"/>
      <c r="U41" s="43"/>
      <c r="V41" s="43"/>
      <c r="W41" s="43"/>
      <c r="X41" s="43"/>
      <c r="Y41" s="43"/>
    </row>
    <row r="42">
      <c r="A42" s="138"/>
      <c r="B42" s="49"/>
      <c r="C42" s="147" t="s">
        <v>227</v>
      </c>
      <c r="D42" s="165">
        <f>'Ratios 2021'!D49</f>
        <v>33.48336269</v>
      </c>
      <c r="E42" s="165">
        <f>'Ratios 2022'!D49</f>
        <v>8.85685288</v>
      </c>
      <c r="F42" s="165">
        <f>'Ratios 2023'!D49</f>
        <v>10.82135528</v>
      </c>
      <c r="G42" s="182">
        <f>average(D42:F42)</f>
        <v>17.72052362</v>
      </c>
      <c r="H42" s="149" t="s">
        <v>228</v>
      </c>
      <c r="I42" s="43"/>
      <c r="J42" s="43"/>
      <c r="K42" s="43"/>
      <c r="L42" s="43"/>
      <c r="M42" s="43"/>
      <c r="N42" s="43"/>
      <c r="O42" s="43"/>
      <c r="P42" s="43"/>
      <c r="Q42" s="43"/>
      <c r="R42" s="43"/>
      <c r="S42" s="43"/>
      <c r="T42" s="43"/>
      <c r="U42" s="43"/>
      <c r="V42" s="43"/>
      <c r="W42" s="43"/>
      <c r="X42" s="43"/>
      <c r="Y42" s="43"/>
    </row>
    <row r="43">
      <c r="A43" s="138"/>
      <c r="B43" s="51"/>
      <c r="C43" s="111"/>
      <c r="D43" s="111"/>
      <c r="E43" s="111"/>
      <c r="F43" s="146"/>
      <c r="G43" s="146"/>
      <c r="H43" s="146"/>
      <c r="I43" s="43"/>
      <c r="J43" s="43"/>
      <c r="K43" s="43"/>
      <c r="L43" s="43"/>
      <c r="M43" s="43"/>
      <c r="N43" s="43"/>
      <c r="O43" s="43"/>
      <c r="P43" s="43"/>
      <c r="Q43" s="43"/>
      <c r="R43" s="43"/>
      <c r="S43" s="43"/>
      <c r="T43" s="43"/>
      <c r="U43" s="43"/>
      <c r="V43" s="43"/>
      <c r="W43" s="43"/>
      <c r="X43" s="43"/>
      <c r="Y43" s="43"/>
    </row>
    <row r="44">
      <c r="A44" s="140" t="s">
        <v>229</v>
      </c>
      <c r="B44" s="5"/>
      <c r="C44" s="157"/>
      <c r="D44" s="157"/>
      <c r="E44" s="113"/>
      <c r="F44" s="158"/>
      <c r="G44" s="158"/>
      <c r="H44" s="158"/>
      <c r="I44" s="57"/>
      <c r="J44" s="57"/>
      <c r="K44" s="57"/>
      <c r="L44" s="57"/>
      <c r="M44" s="57"/>
      <c r="N44" s="57"/>
      <c r="O44" s="57"/>
      <c r="P44" s="57"/>
      <c r="Q44" s="57"/>
      <c r="R44" s="57"/>
      <c r="S44" s="57"/>
      <c r="T44" s="57"/>
      <c r="U44" s="57"/>
      <c r="V44" s="57"/>
      <c r="W44" s="57"/>
      <c r="X44" s="57"/>
      <c r="Y44" s="57"/>
    </row>
    <row r="45">
      <c r="A45" s="138"/>
      <c r="B45" s="143" t="s">
        <v>230</v>
      </c>
      <c r="C45" s="138"/>
      <c r="D45" s="138"/>
      <c r="E45" s="111"/>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248</v>
      </c>
      <c r="E46" s="45" t="s">
        <v>249</v>
      </c>
      <c r="F46" s="45" t="s">
        <v>250</v>
      </c>
      <c r="G46" s="58" t="s">
        <v>251</v>
      </c>
      <c r="H46" s="58"/>
      <c r="I46" s="43"/>
      <c r="J46" s="43"/>
      <c r="K46" s="43"/>
      <c r="L46" s="43"/>
      <c r="M46" s="43"/>
      <c r="N46" s="43"/>
      <c r="O46" s="43"/>
      <c r="P46" s="43"/>
      <c r="Q46" s="43"/>
      <c r="R46" s="43"/>
      <c r="S46" s="43"/>
      <c r="T46" s="43"/>
      <c r="U46" s="43"/>
      <c r="V46" s="43"/>
      <c r="W46" s="43"/>
      <c r="X46" s="43"/>
      <c r="Y46" s="43"/>
    </row>
    <row r="47">
      <c r="A47" s="138"/>
      <c r="B47" s="49"/>
      <c r="C47" s="147" t="s">
        <v>233</v>
      </c>
      <c r="D47" s="148">
        <f>'Ratios 2021'!D54</f>
        <v>7.160626773</v>
      </c>
      <c r="E47" s="148">
        <f>'Ratios 2022'!D54</f>
        <v>13.03612982</v>
      </c>
      <c r="F47" s="148">
        <f>'Ratios 2023'!D54</f>
        <v>15.66369621</v>
      </c>
      <c r="G47" s="176">
        <f>average(D47:F47)</f>
        <v>11.95348427</v>
      </c>
      <c r="H47" s="149" t="s">
        <v>234</v>
      </c>
      <c r="I47" s="43"/>
      <c r="J47" s="43"/>
      <c r="K47" s="43"/>
      <c r="L47" s="43"/>
      <c r="M47" s="43"/>
      <c r="N47" s="43"/>
      <c r="O47" s="43"/>
      <c r="P47" s="43"/>
      <c r="Q47" s="43"/>
      <c r="R47" s="43"/>
      <c r="S47" s="43"/>
      <c r="T47" s="43"/>
      <c r="U47" s="43"/>
      <c r="V47" s="43"/>
      <c r="W47" s="43"/>
      <c r="X47" s="43"/>
      <c r="Y47" s="43"/>
    </row>
    <row r="48">
      <c r="A48" s="138"/>
      <c r="B48" s="51"/>
      <c r="C48" s="111"/>
      <c r="D48" s="111"/>
      <c r="E48" s="111"/>
      <c r="F48" s="146"/>
      <c r="G48" s="146"/>
      <c r="H48" s="146"/>
      <c r="I48" s="43"/>
      <c r="J48" s="43"/>
      <c r="K48" s="43"/>
      <c r="L48" s="43"/>
      <c r="M48" s="43"/>
      <c r="N48" s="43"/>
      <c r="O48" s="43"/>
      <c r="P48" s="43"/>
      <c r="Q48" s="43"/>
      <c r="R48" s="43"/>
      <c r="S48" s="43"/>
      <c r="T48" s="43"/>
      <c r="U48" s="43"/>
      <c r="V48" s="43"/>
      <c r="W48" s="43"/>
      <c r="X48" s="43"/>
      <c r="Y48" s="43"/>
    </row>
    <row r="49">
      <c r="A49" s="140" t="s">
        <v>235</v>
      </c>
      <c r="B49" s="5"/>
      <c r="C49" s="157"/>
      <c r="D49" s="157"/>
      <c r="E49" s="113"/>
      <c r="F49" s="158"/>
      <c r="G49" s="158"/>
      <c r="H49" s="158"/>
      <c r="I49" s="57"/>
      <c r="J49" s="57"/>
      <c r="K49" s="57"/>
      <c r="L49" s="57"/>
      <c r="M49" s="57"/>
      <c r="N49" s="57"/>
      <c r="O49" s="57"/>
      <c r="P49" s="57"/>
      <c r="Q49" s="57"/>
      <c r="R49" s="57"/>
      <c r="S49" s="57"/>
      <c r="T49" s="57"/>
      <c r="U49" s="57"/>
      <c r="V49" s="57"/>
      <c r="W49" s="57"/>
      <c r="X49" s="57"/>
      <c r="Y49" s="57"/>
    </row>
    <row r="50">
      <c r="A50" s="138"/>
      <c r="B50" s="143" t="s">
        <v>236</v>
      </c>
      <c r="C50" s="138"/>
      <c r="D50" s="138"/>
      <c r="E50" s="111"/>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248</v>
      </c>
      <c r="E51" s="45" t="s">
        <v>249</v>
      </c>
      <c r="F51" s="45" t="s">
        <v>250</v>
      </c>
      <c r="G51" s="58" t="s">
        <v>251</v>
      </c>
      <c r="H51" s="58"/>
      <c r="I51" s="43"/>
      <c r="J51" s="43"/>
      <c r="K51" s="43"/>
      <c r="L51" s="43"/>
      <c r="M51" s="43"/>
      <c r="N51" s="43"/>
      <c r="O51" s="43"/>
      <c r="P51" s="43"/>
      <c r="Q51" s="43"/>
      <c r="R51" s="43"/>
      <c r="S51" s="43"/>
      <c r="T51" s="43"/>
      <c r="U51" s="43"/>
      <c r="V51" s="43"/>
      <c r="W51" s="43"/>
      <c r="X51" s="43"/>
      <c r="Y51" s="43"/>
    </row>
    <row r="52">
      <c r="A52" s="138"/>
      <c r="B52" s="49"/>
      <c r="C52" s="147" t="s">
        <v>239</v>
      </c>
      <c r="D52" s="183">
        <f>'Ratios 2021'!D59</f>
        <v>0.1238807237</v>
      </c>
      <c r="E52" s="183">
        <f>'Ratios 2022'!D59</f>
        <v>0.137142018</v>
      </c>
      <c r="F52" s="183">
        <f>'Ratios 2023'!D59</f>
        <v>0.1357825916</v>
      </c>
      <c r="G52" s="184">
        <f>average(D52:F52)</f>
        <v>0.1322684444</v>
      </c>
      <c r="H52" s="149" t="s">
        <v>240</v>
      </c>
      <c r="I52" s="43"/>
      <c r="J52" s="43"/>
      <c r="K52" s="43"/>
      <c r="L52" s="43"/>
      <c r="M52" s="43"/>
      <c r="N52" s="43"/>
      <c r="O52" s="43"/>
      <c r="P52" s="43"/>
      <c r="Q52" s="43"/>
      <c r="R52" s="43"/>
      <c r="S52" s="43"/>
      <c r="T52" s="43"/>
      <c r="U52" s="43"/>
      <c r="V52" s="43"/>
      <c r="W52" s="43"/>
      <c r="X52" s="43"/>
      <c r="Y52" s="43"/>
    </row>
    <row r="53">
      <c r="A53" s="138"/>
      <c r="B53" s="51"/>
      <c r="C53" s="111"/>
      <c r="D53" s="111"/>
      <c r="E53" s="111"/>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ARTS COUNCIL OF SNOHOMISH COUNTY - SHACK ARTS CENTER</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ARTS COUNCIL OF SNOHOMISH COUNTY - SHACK ARTS CENTER</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48">
        <v>17300.0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48">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48">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48">
        <v>171915.0</v>
      </c>
      <c r="F6" s="41"/>
      <c r="G6" s="43"/>
      <c r="H6" s="43"/>
      <c r="I6" s="43"/>
      <c r="J6" s="43"/>
      <c r="K6" s="43"/>
      <c r="L6" s="43"/>
      <c r="M6" s="43"/>
      <c r="N6" s="43"/>
      <c r="O6" s="43"/>
      <c r="P6" s="43"/>
      <c r="Q6" s="43"/>
      <c r="R6" s="43"/>
      <c r="S6" s="43"/>
      <c r="T6" s="43"/>
      <c r="U6" s="43"/>
      <c r="V6" s="43"/>
      <c r="W6" s="43"/>
      <c r="X6" s="43"/>
      <c r="Y6" s="43"/>
      <c r="Z6" s="43"/>
    </row>
    <row r="7">
      <c r="A7" s="49"/>
      <c r="B7" s="45" t="s">
        <v>56</v>
      </c>
      <c r="C7" s="50" t="s">
        <v>57</v>
      </c>
      <c r="D7" s="47"/>
      <c r="E7" s="48">
        <v>1217555.0</v>
      </c>
      <c r="F7" s="41"/>
      <c r="G7" s="43"/>
      <c r="H7" s="43"/>
      <c r="I7" s="43"/>
      <c r="J7" s="43"/>
      <c r="K7" s="43"/>
      <c r="L7" s="43"/>
      <c r="M7" s="43"/>
      <c r="N7" s="43"/>
      <c r="O7" s="43"/>
      <c r="P7" s="43"/>
      <c r="Q7" s="43"/>
      <c r="R7" s="43"/>
      <c r="S7" s="43"/>
      <c r="T7" s="43"/>
      <c r="U7" s="43"/>
      <c r="V7" s="43"/>
      <c r="W7" s="43"/>
      <c r="X7" s="43"/>
      <c r="Y7" s="43"/>
      <c r="Z7" s="43"/>
    </row>
    <row r="8">
      <c r="A8" s="51"/>
      <c r="B8" s="45" t="s">
        <v>58</v>
      </c>
      <c r="C8" s="46" t="s">
        <v>59</v>
      </c>
      <c r="D8" s="47"/>
      <c r="E8" s="48">
        <v>0.0</v>
      </c>
      <c r="F8" s="41"/>
      <c r="G8" s="43"/>
      <c r="H8" s="43"/>
      <c r="I8" s="43"/>
      <c r="J8" s="43"/>
      <c r="K8" s="43"/>
      <c r="L8" s="43"/>
      <c r="M8" s="43"/>
      <c r="N8" s="43"/>
      <c r="O8" s="43"/>
      <c r="P8" s="43"/>
      <c r="Q8" s="43"/>
      <c r="R8" s="43"/>
      <c r="S8" s="43"/>
      <c r="T8" s="43"/>
      <c r="U8" s="43"/>
      <c r="V8" s="43"/>
      <c r="W8" s="43"/>
      <c r="X8" s="43"/>
      <c r="Y8" s="43"/>
      <c r="Z8" s="43"/>
    </row>
    <row r="9">
      <c r="A9" s="52"/>
      <c r="B9" s="53" t="s">
        <v>60</v>
      </c>
      <c r="C9" s="54" t="s">
        <v>61</v>
      </c>
      <c r="D9" s="55"/>
      <c r="E9" s="55"/>
      <c r="F9" s="56">
        <f>SUM(E2:E7)</f>
        <v>1406770</v>
      </c>
      <c r="G9" s="57"/>
      <c r="H9" s="57"/>
      <c r="I9" s="57"/>
      <c r="J9" s="57"/>
      <c r="K9" s="57"/>
      <c r="L9" s="57"/>
      <c r="M9" s="57"/>
      <c r="N9" s="57"/>
      <c r="O9" s="57"/>
      <c r="P9" s="57"/>
      <c r="Q9" s="57"/>
      <c r="R9" s="57"/>
      <c r="S9" s="57"/>
      <c r="T9" s="57"/>
      <c r="U9" s="57"/>
      <c r="V9" s="57"/>
      <c r="W9" s="57"/>
      <c r="X9" s="57"/>
      <c r="Y9" s="57"/>
      <c r="Z9" s="57"/>
    </row>
    <row r="10">
      <c r="A10" s="44" t="s">
        <v>62</v>
      </c>
      <c r="B10" s="58" t="s">
        <v>63</v>
      </c>
      <c r="C10" s="59" t="s">
        <v>64</v>
      </c>
      <c r="D10" s="15"/>
      <c r="E10" s="15"/>
      <c r="F10" s="48">
        <v>661913.0</v>
      </c>
      <c r="G10" s="43"/>
      <c r="H10" s="43"/>
      <c r="I10" s="43"/>
      <c r="J10" s="43"/>
      <c r="K10" s="43"/>
      <c r="L10" s="43"/>
      <c r="M10" s="43"/>
      <c r="N10" s="43"/>
      <c r="O10" s="43"/>
      <c r="P10" s="43"/>
      <c r="Q10" s="43"/>
      <c r="R10" s="43"/>
      <c r="S10" s="43"/>
      <c r="T10" s="43"/>
      <c r="U10" s="43"/>
      <c r="V10" s="43"/>
      <c r="W10" s="43"/>
      <c r="X10" s="43"/>
      <c r="Y10" s="43"/>
      <c r="Z10" s="43"/>
    </row>
    <row r="11">
      <c r="A11" s="49"/>
      <c r="B11" s="45" t="s">
        <v>48</v>
      </c>
      <c r="C11" s="59" t="s">
        <v>65</v>
      </c>
      <c r="D11" s="60"/>
      <c r="E11" s="60"/>
      <c r="F11" s="48">
        <v>328740.0</v>
      </c>
      <c r="G11" s="43"/>
      <c r="H11" s="43"/>
      <c r="I11" s="43"/>
      <c r="J11" s="43"/>
      <c r="K11" s="43"/>
      <c r="L11" s="43"/>
      <c r="M11" s="43"/>
      <c r="N11" s="43"/>
      <c r="O11" s="43"/>
      <c r="P11" s="43"/>
      <c r="Q11" s="43"/>
      <c r="R11" s="43"/>
      <c r="S11" s="43"/>
      <c r="T11" s="43"/>
      <c r="U11" s="43"/>
      <c r="V11" s="43"/>
      <c r="W11" s="43"/>
      <c r="X11" s="43"/>
      <c r="Y11" s="43"/>
      <c r="Z11" s="43"/>
    </row>
    <row r="12">
      <c r="A12" s="49"/>
      <c r="B12" s="45" t="s">
        <v>50</v>
      </c>
      <c r="C12" s="59" t="s">
        <v>66</v>
      </c>
      <c r="D12" s="60"/>
      <c r="E12" s="60"/>
      <c r="F12" s="48">
        <v>5483.0</v>
      </c>
      <c r="G12" s="43"/>
      <c r="H12" s="43"/>
      <c r="I12" s="43"/>
      <c r="J12" s="43"/>
      <c r="K12" s="43"/>
      <c r="L12" s="43"/>
      <c r="M12" s="43"/>
      <c r="N12" s="43"/>
      <c r="O12" s="43"/>
      <c r="P12" s="43"/>
      <c r="Q12" s="43"/>
      <c r="R12" s="43"/>
      <c r="S12" s="43"/>
      <c r="T12" s="43"/>
      <c r="U12" s="43"/>
      <c r="V12" s="43"/>
      <c r="W12" s="43"/>
      <c r="X12" s="43"/>
      <c r="Y12" s="43"/>
      <c r="Z12" s="43"/>
    </row>
    <row r="13">
      <c r="A13" s="49"/>
      <c r="B13" s="45" t="s">
        <v>52</v>
      </c>
      <c r="C13" s="61"/>
      <c r="D13" s="60"/>
      <c r="E13" s="60"/>
      <c r="F13" s="48">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1"/>
      <c r="D14" s="60"/>
      <c r="E14" s="60"/>
      <c r="F14" s="48">
        <v>0.0</v>
      </c>
      <c r="G14" s="43"/>
      <c r="H14" s="43"/>
      <c r="I14" s="43"/>
      <c r="J14" s="43"/>
      <c r="K14" s="43"/>
      <c r="L14" s="43"/>
      <c r="M14" s="43"/>
      <c r="N14" s="43"/>
      <c r="O14" s="43"/>
      <c r="P14" s="43"/>
      <c r="Q14" s="43"/>
      <c r="R14" s="43"/>
      <c r="S14" s="43"/>
      <c r="T14" s="43"/>
      <c r="U14" s="43"/>
      <c r="V14" s="43"/>
      <c r="W14" s="43"/>
      <c r="X14" s="43"/>
      <c r="Y14" s="43"/>
      <c r="Z14" s="43"/>
    </row>
    <row r="15">
      <c r="A15" s="51"/>
      <c r="B15" s="45" t="s">
        <v>56</v>
      </c>
      <c r="C15" s="59"/>
      <c r="D15" s="60"/>
      <c r="E15" s="60"/>
      <c r="F15" s="48">
        <v>0.0</v>
      </c>
      <c r="G15" s="43"/>
      <c r="H15" s="43"/>
      <c r="I15" s="43"/>
      <c r="J15" s="43"/>
      <c r="K15" s="43"/>
      <c r="L15" s="43"/>
      <c r="M15" s="43"/>
      <c r="N15" s="43"/>
      <c r="O15" s="43"/>
      <c r="P15" s="43"/>
      <c r="Q15" s="43"/>
      <c r="R15" s="43"/>
      <c r="S15" s="43"/>
      <c r="T15" s="43"/>
      <c r="U15" s="43"/>
      <c r="V15" s="43"/>
      <c r="W15" s="43"/>
      <c r="X15" s="43"/>
      <c r="Y15" s="43"/>
      <c r="Z15" s="43"/>
    </row>
    <row r="16">
      <c r="A16" s="62"/>
      <c r="B16" s="53" t="s">
        <v>58</v>
      </c>
      <c r="C16" s="54" t="s">
        <v>67</v>
      </c>
      <c r="D16" s="56"/>
      <c r="E16" s="56"/>
      <c r="F16" s="56">
        <f>sum(F10:F15)</f>
        <v>996136</v>
      </c>
      <c r="G16" s="57"/>
      <c r="H16" s="57"/>
      <c r="I16" s="57"/>
      <c r="J16" s="57"/>
      <c r="K16" s="57"/>
      <c r="L16" s="57"/>
      <c r="M16" s="57"/>
      <c r="N16" s="57"/>
      <c r="O16" s="57"/>
      <c r="P16" s="57"/>
      <c r="Q16" s="57"/>
      <c r="R16" s="57"/>
      <c r="S16" s="57"/>
      <c r="T16" s="57"/>
      <c r="U16" s="57"/>
      <c r="V16" s="57"/>
      <c r="W16" s="57"/>
      <c r="X16" s="57"/>
      <c r="Y16" s="57"/>
      <c r="Z16" s="57"/>
    </row>
    <row r="17">
      <c r="A17" s="63" t="s">
        <v>68</v>
      </c>
      <c r="B17" s="64">
        <v>3.0</v>
      </c>
      <c r="C17" s="65" t="s">
        <v>69</v>
      </c>
      <c r="D17" s="60"/>
      <c r="E17" s="60"/>
      <c r="F17" s="48">
        <v>30398.0</v>
      </c>
      <c r="G17" s="66"/>
      <c r="H17" s="43"/>
      <c r="I17" s="43"/>
      <c r="J17" s="43"/>
      <c r="K17" s="43"/>
      <c r="L17" s="43"/>
      <c r="M17" s="43"/>
      <c r="N17" s="43"/>
      <c r="O17" s="43"/>
      <c r="P17" s="43"/>
      <c r="Q17" s="43"/>
      <c r="R17" s="43"/>
      <c r="S17" s="43"/>
      <c r="T17" s="43"/>
      <c r="U17" s="43"/>
      <c r="V17" s="43"/>
      <c r="W17" s="43"/>
      <c r="X17" s="43"/>
      <c r="Y17" s="43"/>
      <c r="Z17" s="43"/>
    </row>
    <row r="18">
      <c r="A18" s="49"/>
      <c r="B18" s="64">
        <v>4.0</v>
      </c>
      <c r="C18" s="54" t="s">
        <v>70</v>
      </c>
      <c r="D18" s="67"/>
      <c r="E18" s="67"/>
      <c r="F18" s="68">
        <v>0.0</v>
      </c>
      <c r="G18" s="43"/>
      <c r="H18" s="43"/>
      <c r="I18" s="43"/>
      <c r="J18" s="43"/>
      <c r="K18" s="43"/>
      <c r="L18" s="43"/>
      <c r="M18" s="43"/>
      <c r="N18" s="43"/>
      <c r="O18" s="43"/>
      <c r="P18" s="43"/>
      <c r="Q18" s="43"/>
      <c r="R18" s="43"/>
      <c r="S18" s="43"/>
      <c r="T18" s="43"/>
      <c r="U18" s="43"/>
      <c r="V18" s="43"/>
      <c r="W18" s="43"/>
      <c r="X18" s="43"/>
      <c r="Y18" s="43"/>
      <c r="Z18" s="43"/>
    </row>
    <row r="19">
      <c r="A19" s="49"/>
      <c r="B19" s="64">
        <v>5.0</v>
      </c>
      <c r="C19" s="54" t="s">
        <v>71</v>
      </c>
      <c r="D19" s="60"/>
      <c r="E19" s="60"/>
      <c r="F19" s="69">
        <v>0.0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72</v>
      </c>
      <c r="E20" s="72" t="s">
        <v>73</v>
      </c>
      <c r="F20" s="73"/>
      <c r="G20" s="43"/>
      <c r="H20" s="43"/>
      <c r="I20" s="43"/>
      <c r="J20" s="43"/>
      <c r="K20" s="43"/>
      <c r="L20" s="43"/>
      <c r="M20" s="43"/>
      <c r="N20" s="43"/>
      <c r="O20" s="43"/>
      <c r="P20" s="43"/>
      <c r="Q20" s="43"/>
      <c r="R20" s="43"/>
      <c r="S20" s="43"/>
      <c r="T20" s="43"/>
      <c r="U20" s="43"/>
      <c r="V20" s="43"/>
      <c r="W20" s="43"/>
      <c r="X20" s="43"/>
      <c r="Y20" s="43"/>
      <c r="Z20" s="43"/>
    </row>
    <row r="21">
      <c r="A21" s="49"/>
      <c r="B21" s="58" t="s">
        <v>74</v>
      </c>
      <c r="C21" s="46" t="s">
        <v>75</v>
      </c>
      <c r="D21" s="48">
        <v>0.0</v>
      </c>
      <c r="E21" s="48">
        <v>0.0</v>
      </c>
      <c r="F21" s="73"/>
      <c r="G21" s="43"/>
      <c r="H21" s="43"/>
      <c r="I21" s="43"/>
      <c r="J21" s="43"/>
      <c r="K21" s="43"/>
      <c r="L21" s="43"/>
      <c r="M21" s="43"/>
      <c r="N21" s="43"/>
      <c r="O21" s="43"/>
      <c r="P21" s="43"/>
      <c r="Q21" s="43"/>
      <c r="R21" s="43"/>
      <c r="S21" s="43"/>
      <c r="T21" s="43"/>
      <c r="U21" s="43"/>
      <c r="V21" s="43"/>
      <c r="W21" s="43"/>
      <c r="X21" s="43"/>
      <c r="Y21" s="43"/>
      <c r="Z21" s="43"/>
    </row>
    <row r="22">
      <c r="A22" s="49"/>
      <c r="B22" s="58" t="s">
        <v>48</v>
      </c>
      <c r="C22" s="46" t="s">
        <v>76</v>
      </c>
      <c r="D22" s="48">
        <v>0.0</v>
      </c>
      <c r="E22" s="48">
        <v>0.0</v>
      </c>
      <c r="F22" s="73"/>
      <c r="G22" s="43"/>
      <c r="H22" s="43"/>
      <c r="I22" s="43"/>
      <c r="J22" s="43"/>
      <c r="K22" s="43"/>
      <c r="L22" s="43"/>
      <c r="M22" s="43"/>
      <c r="N22" s="43"/>
      <c r="O22" s="43"/>
      <c r="P22" s="43"/>
      <c r="Q22" s="43"/>
      <c r="R22" s="43"/>
      <c r="S22" s="43"/>
      <c r="T22" s="43"/>
      <c r="U22" s="43"/>
      <c r="V22" s="43"/>
      <c r="W22" s="43"/>
      <c r="X22" s="43"/>
      <c r="Y22" s="43"/>
      <c r="Z22" s="43"/>
    </row>
    <row r="23">
      <c r="A23" s="49"/>
      <c r="B23" s="58" t="s">
        <v>50</v>
      </c>
      <c r="C23" s="46" t="s">
        <v>77</v>
      </c>
      <c r="D23" s="74">
        <f t="shared" ref="D23:E23" si="1">D21-D22</f>
        <v>0</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4" t="s">
        <v>52</v>
      </c>
      <c r="C24" s="54" t="s">
        <v>78</v>
      </c>
      <c r="D24" s="55"/>
      <c r="E24" s="55"/>
      <c r="F24" s="56">
        <f>sum(D23:E23)</f>
        <v>0</v>
      </c>
      <c r="G24" s="57"/>
      <c r="H24" s="57"/>
      <c r="I24" s="57"/>
      <c r="J24" s="57"/>
      <c r="K24" s="57"/>
      <c r="L24" s="57"/>
      <c r="M24" s="57"/>
      <c r="N24" s="57"/>
      <c r="O24" s="57"/>
      <c r="P24" s="57"/>
      <c r="Q24" s="57"/>
      <c r="R24" s="57"/>
      <c r="S24" s="57"/>
      <c r="T24" s="57"/>
      <c r="U24" s="57"/>
      <c r="V24" s="57"/>
      <c r="W24" s="57"/>
      <c r="X24" s="57"/>
      <c r="Y24" s="57"/>
      <c r="Z24" s="57"/>
    </row>
    <row r="25">
      <c r="A25" s="49"/>
      <c r="B25" s="70"/>
      <c r="C25" s="71"/>
      <c r="D25" s="72" t="s">
        <v>79</v>
      </c>
      <c r="E25" s="72" t="s">
        <v>80</v>
      </c>
      <c r="F25" s="73"/>
      <c r="G25" s="75"/>
      <c r="H25" s="43"/>
      <c r="I25" s="43"/>
      <c r="J25" s="43"/>
      <c r="K25" s="43"/>
      <c r="L25" s="43"/>
      <c r="M25" s="43"/>
      <c r="N25" s="43"/>
      <c r="O25" s="43"/>
      <c r="P25" s="43"/>
      <c r="Q25" s="43"/>
      <c r="R25" s="43"/>
      <c r="S25" s="43"/>
      <c r="T25" s="43"/>
      <c r="U25" s="43"/>
      <c r="V25" s="43"/>
      <c r="W25" s="43"/>
      <c r="X25" s="43"/>
      <c r="Y25" s="43"/>
      <c r="Z25" s="43"/>
    </row>
    <row r="26">
      <c r="A26" s="49"/>
      <c r="B26" s="45" t="s">
        <v>81</v>
      </c>
      <c r="C26" s="76" t="s">
        <v>82</v>
      </c>
      <c r="D26" s="77">
        <v>0.0</v>
      </c>
      <c r="E26" s="77">
        <v>0.0</v>
      </c>
      <c r="F26" s="73"/>
      <c r="G26" s="75"/>
      <c r="H26" s="43"/>
      <c r="I26" s="43"/>
      <c r="J26" s="43"/>
      <c r="K26" s="43"/>
      <c r="L26" s="43"/>
      <c r="M26" s="43"/>
      <c r="N26" s="43"/>
      <c r="O26" s="43"/>
      <c r="P26" s="43"/>
      <c r="Q26" s="43"/>
      <c r="R26" s="43"/>
      <c r="S26" s="43"/>
      <c r="T26" s="43"/>
      <c r="U26" s="43"/>
      <c r="V26" s="43"/>
      <c r="W26" s="43"/>
      <c r="X26" s="43"/>
      <c r="Y26" s="43"/>
      <c r="Z26" s="43"/>
    </row>
    <row r="27">
      <c r="A27" s="49"/>
      <c r="B27" s="58" t="s">
        <v>48</v>
      </c>
      <c r="C27" s="46" t="s">
        <v>83</v>
      </c>
      <c r="D27" s="77">
        <v>0.0</v>
      </c>
      <c r="E27" s="77">
        <v>0.0</v>
      </c>
      <c r="F27" s="73"/>
      <c r="G27" s="43"/>
      <c r="H27" s="43"/>
      <c r="I27" s="43"/>
      <c r="J27" s="43"/>
      <c r="K27" s="43"/>
      <c r="L27" s="43"/>
      <c r="M27" s="43"/>
      <c r="N27" s="43"/>
      <c r="O27" s="43"/>
      <c r="P27" s="43"/>
      <c r="Q27" s="43"/>
      <c r="R27" s="43"/>
      <c r="S27" s="43"/>
      <c r="T27" s="43"/>
      <c r="U27" s="43"/>
      <c r="V27" s="43"/>
      <c r="W27" s="43"/>
      <c r="X27" s="43"/>
      <c r="Y27" s="43"/>
      <c r="Z27" s="43"/>
    </row>
    <row r="28">
      <c r="A28" s="49"/>
      <c r="B28" s="58" t="s">
        <v>50</v>
      </c>
      <c r="C28" s="46" t="s">
        <v>84</v>
      </c>
      <c r="D28" s="74">
        <f t="shared" ref="D28:E28" si="2">D26-D27</f>
        <v>0</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3" t="s">
        <v>52</v>
      </c>
      <c r="C29" s="54" t="s">
        <v>85</v>
      </c>
      <c r="D29" s="56"/>
      <c r="E29" s="56"/>
      <c r="F29" s="56">
        <f>sum(D28:E28)</f>
        <v>0</v>
      </c>
      <c r="G29" s="57"/>
      <c r="H29" s="57"/>
      <c r="I29" s="57"/>
      <c r="J29" s="57"/>
      <c r="K29" s="57"/>
      <c r="L29" s="57"/>
      <c r="M29" s="57"/>
      <c r="N29" s="57"/>
      <c r="O29" s="57"/>
      <c r="P29" s="57"/>
      <c r="Q29" s="57"/>
      <c r="R29" s="57"/>
      <c r="S29" s="57"/>
      <c r="T29" s="57"/>
      <c r="U29" s="57"/>
      <c r="V29" s="57"/>
      <c r="W29" s="57"/>
      <c r="X29" s="57"/>
      <c r="Y29" s="57"/>
      <c r="Z29" s="57"/>
    </row>
    <row r="30">
      <c r="A30" s="49"/>
      <c r="B30" s="58" t="s">
        <v>86</v>
      </c>
      <c r="C30" s="50" t="s">
        <v>87</v>
      </c>
      <c r="D30" s="50"/>
      <c r="E30" s="48">
        <v>0.0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3"/>
      <c r="E31" s="48">
        <v>0.0</v>
      </c>
      <c r="F31" s="73"/>
      <c r="G31" s="43"/>
      <c r="H31" s="43"/>
      <c r="I31" s="43"/>
      <c r="J31" s="43"/>
      <c r="K31" s="43"/>
      <c r="L31" s="43"/>
      <c r="M31" s="43"/>
      <c r="N31" s="43"/>
      <c r="O31" s="43"/>
      <c r="P31" s="43"/>
      <c r="Q31" s="43"/>
      <c r="R31" s="43"/>
      <c r="S31" s="43"/>
      <c r="T31" s="43"/>
      <c r="U31" s="43"/>
      <c r="V31" s="43"/>
      <c r="W31" s="43"/>
      <c r="X31" s="43"/>
      <c r="Y31" s="43"/>
      <c r="Z31" s="43"/>
    </row>
    <row r="32">
      <c r="A32" s="49"/>
      <c r="B32" s="53" t="s">
        <v>50</v>
      </c>
      <c r="C32" s="65" t="s">
        <v>89</v>
      </c>
      <c r="D32" s="78"/>
      <c r="E32" s="79"/>
      <c r="F32" s="56">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0" t="s">
        <v>91</v>
      </c>
      <c r="D33" s="81"/>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3" t="s">
        <v>50</v>
      </c>
      <c r="C35" s="65" t="s">
        <v>93</v>
      </c>
      <c r="D35" s="78"/>
      <c r="E35" s="79"/>
      <c r="F35" s="56">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0" t="s">
        <v>95</v>
      </c>
      <c r="D36" s="81"/>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3" t="s">
        <v>50</v>
      </c>
      <c r="C38" s="65" t="s">
        <v>97</v>
      </c>
      <c r="D38" s="78"/>
      <c r="E38" s="79"/>
      <c r="F38" s="56">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59" t="s">
        <v>99</v>
      </c>
      <c r="D39" s="73"/>
      <c r="E39" s="48">
        <v>0.0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59"/>
      <c r="D40" s="73"/>
      <c r="E40" s="48">
        <v>0.0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59"/>
      <c r="D41" s="73"/>
      <c r="E41" s="48">
        <v>0.0</v>
      </c>
      <c r="F41" s="73"/>
      <c r="G41" s="43"/>
      <c r="H41" s="43"/>
      <c r="I41" s="43"/>
      <c r="J41" s="43"/>
      <c r="K41" s="43"/>
      <c r="L41" s="43"/>
      <c r="M41" s="43"/>
      <c r="N41" s="43"/>
      <c r="O41" s="43"/>
      <c r="P41" s="43"/>
      <c r="Q41" s="43"/>
      <c r="R41" s="43"/>
      <c r="S41" s="43"/>
      <c r="T41" s="43"/>
      <c r="U41" s="43"/>
      <c r="V41" s="43"/>
      <c r="W41" s="43"/>
      <c r="X41" s="43"/>
      <c r="Y41" s="43"/>
      <c r="Z41" s="43"/>
    </row>
    <row r="42">
      <c r="A42" s="51"/>
      <c r="B42" s="45" t="s">
        <v>52</v>
      </c>
      <c r="C42" s="83" t="s">
        <v>100</v>
      </c>
      <c r="D42" s="73"/>
      <c r="E42" s="48">
        <v>0.0</v>
      </c>
      <c r="F42" s="73"/>
      <c r="G42" s="43"/>
      <c r="H42" s="43"/>
      <c r="I42" s="43"/>
      <c r="J42" s="43"/>
      <c r="K42" s="43"/>
      <c r="L42" s="43"/>
      <c r="M42" s="43"/>
      <c r="N42" s="43"/>
      <c r="O42" s="43"/>
      <c r="P42" s="43"/>
      <c r="Q42" s="43"/>
      <c r="R42" s="43"/>
      <c r="S42" s="43"/>
      <c r="T42" s="43"/>
      <c r="U42" s="43"/>
      <c r="V42" s="43"/>
      <c r="W42" s="43"/>
      <c r="X42" s="43"/>
      <c r="Y42" s="43"/>
      <c r="Z42" s="43"/>
    </row>
    <row r="43">
      <c r="A43" s="84"/>
      <c r="B43" s="53" t="s">
        <v>54</v>
      </c>
      <c r="C43" s="14" t="s">
        <v>67</v>
      </c>
      <c r="D43" s="79"/>
      <c r="E43" s="79"/>
      <c r="F43" s="56">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2433304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ARTS COUNCIL OF SNOHOMISH COUNTY - SHACK ARTS CENTER</v>
      </c>
      <c r="B1" s="2">
        <f>'READ HERE FIRST'!B5</f>
        <v>2021</v>
      </c>
      <c r="C1" s="73"/>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48">
        <v>0.0</v>
      </c>
      <c r="E3" s="48">
        <v>0.0</v>
      </c>
      <c r="F3" s="48">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4750</v>
      </c>
      <c r="D4" s="48">
        <v>4750.0</v>
      </c>
      <c r="E4" s="48">
        <v>0.0</v>
      </c>
      <c r="F4" s="48">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48">
        <v>0.0</v>
      </c>
      <c r="E5" s="48">
        <v>0.0</v>
      </c>
      <c r="F5" s="48">
        <v>0.0</v>
      </c>
      <c r="G5" s="43"/>
      <c r="H5" s="43"/>
      <c r="I5" s="43"/>
      <c r="J5" s="43"/>
      <c r="K5" s="43"/>
      <c r="L5" s="43"/>
      <c r="M5" s="43"/>
      <c r="N5" s="43"/>
      <c r="O5" s="43"/>
      <c r="P5" s="43"/>
      <c r="Q5" s="43"/>
      <c r="R5" s="43"/>
      <c r="S5" s="43"/>
      <c r="T5" s="43"/>
      <c r="U5" s="43"/>
      <c r="V5" s="43"/>
      <c r="W5" s="43"/>
      <c r="X5" s="43"/>
      <c r="Y5" s="43"/>
      <c r="Z5" s="43"/>
    </row>
    <row r="6">
      <c r="A6" s="45">
        <v>4.0</v>
      </c>
      <c r="B6" s="50" t="s">
        <v>109</v>
      </c>
      <c r="C6" s="98">
        <f t="shared" si="1"/>
        <v>0</v>
      </c>
      <c r="D6" s="48">
        <v>0.0</v>
      </c>
      <c r="E6" s="48">
        <v>0.0</v>
      </c>
      <c r="F6" s="48">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0</v>
      </c>
      <c r="D7" s="48">
        <v>0.0</v>
      </c>
      <c r="E7" s="48">
        <v>0.0</v>
      </c>
      <c r="F7" s="48">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48">
        <v>0.0</v>
      </c>
      <c r="E8" s="48">
        <v>0.0</v>
      </c>
      <c r="F8" s="48">
        <v>0.0</v>
      </c>
      <c r="G8" s="43"/>
      <c r="H8" s="43"/>
      <c r="I8" s="99"/>
      <c r="J8" s="43"/>
      <c r="K8" s="43"/>
      <c r="L8" s="43"/>
      <c r="M8" s="43"/>
      <c r="N8" s="43"/>
      <c r="O8" s="43"/>
      <c r="P8" s="43"/>
      <c r="Q8" s="43"/>
      <c r="R8" s="43"/>
      <c r="S8" s="43"/>
      <c r="T8" s="43"/>
      <c r="U8" s="43"/>
      <c r="V8" s="43"/>
      <c r="W8" s="43"/>
      <c r="X8" s="43"/>
      <c r="Y8" s="43"/>
      <c r="Z8" s="43"/>
    </row>
    <row r="9">
      <c r="A9" s="100">
        <v>7.0</v>
      </c>
      <c r="B9" s="46" t="s">
        <v>112</v>
      </c>
      <c r="C9" s="98">
        <f t="shared" si="1"/>
        <v>617456</v>
      </c>
      <c r="D9" s="48">
        <v>379802.0</v>
      </c>
      <c r="E9" s="48">
        <v>197875.0</v>
      </c>
      <c r="F9" s="48">
        <v>39779.0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10840</v>
      </c>
      <c r="D10" s="48">
        <v>7570.0</v>
      </c>
      <c r="E10" s="48">
        <v>3143.0</v>
      </c>
      <c r="F10" s="48">
        <v>127.0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0</v>
      </c>
      <c r="D11" s="48">
        <v>0.0</v>
      </c>
      <c r="E11" s="48">
        <v>0.0</v>
      </c>
      <c r="F11" s="48">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56069</v>
      </c>
      <c r="D12" s="48">
        <v>39156.0</v>
      </c>
      <c r="E12" s="48">
        <v>16258.0</v>
      </c>
      <c r="F12" s="48">
        <v>655.0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48">
        <v>0.0</v>
      </c>
      <c r="E13" s="48">
        <v>0.0</v>
      </c>
      <c r="F13" s="48">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48">
        <v>0.0</v>
      </c>
      <c r="E14" s="48">
        <v>0.0</v>
      </c>
      <c r="F14" s="48">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48">
        <v>0.0</v>
      </c>
      <c r="E15" s="48">
        <v>0.0</v>
      </c>
      <c r="F15" s="48">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0</v>
      </c>
      <c r="D16" s="48">
        <v>0.0</v>
      </c>
      <c r="E16" s="48">
        <v>0.0</v>
      </c>
      <c r="F16" s="48">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48">
        <v>0.0</v>
      </c>
      <c r="E17" s="48">
        <v>0.0</v>
      </c>
      <c r="F17" s="48">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48">
        <v>0.0</v>
      </c>
      <c r="E18" s="48">
        <v>0.0</v>
      </c>
      <c r="F18" s="48">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5539</v>
      </c>
      <c r="D19" s="48">
        <v>0.0</v>
      </c>
      <c r="E19" s="48">
        <v>5539.0</v>
      </c>
      <c r="F19" s="48">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0</v>
      </c>
      <c r="D20" s="48">
        <v>0.0</v>
      </c>
      <c r="E20" s="48">
        <v>0.0</v>
      </c>
      <c r="F20" s="48">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48">
        <v>0.0</v>
      </c>
      <c r="E21" s="48">
        <v>0.0</v>
      </c>
      <c r="F21" s="48">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34559</v>
      </c>
      <c r="D22" s="48">
        <v>28961.0</v>
      </c>
      <c r="E22" s="48">
        <v>4320.0</v>
      </c>
      <c r="F22" s="48">
        <v>1278.0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20503</v>
      </c>
      <c r="D23" s="48">
        <v>14477.0</v>
      </c>
      <c r="E23" s="48">
        <v>6026.0</v>
      </c>
      <c r="F23" s="48">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48">
        <v>0.0</v>
      </c>
      <c r="E24" s="48">
        <v>0.0</v>
      </c>
      <c r="F24" s="48">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199012</v>
      </c>
      <c r="D25" s="48">
        <v>177320.0</v>
      </c>
      <c r="E25" s="48">
        <v>21692.0</v>
      </c>
      <c r="F25" s="48">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6925</v>
      </c>
      <c r="D26" s="48">
        <v>4958.0</v>
      </c>
      <c r="E26" s="48">
        <v>1967.0</v>
      </c>
      <c r="F26" s="48">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48">
        <v>0.0</v>
      </c>
      <c r="E27" s="48">
        <v>0.0</v>
      </c>
      <c r="F27" s="48">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25396</v>
      </c>
      <c r="D28" s="48">
        <v>17932.0</v>
      </c>
      <c r="E28" s="48">
        <v>7464.0</v>
      </c>
      <c r="F28" s="48">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42979</v>
      </c>
      <c r="D29" s="48">
        <v>30347.0</v>
      </c>
      <c r="E29" s="48">
        <v>12632.0</v>
      </c>
      <c r="F29" s="48">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48">
        <v>0.0</v>
      </c>
      <c r="E30" s="48">
        <v>0.0</v>
      </c>
      <c r="F30" s="48">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173555</v>
      </c>
      <c r="D31" s="48">
        <v>122544.0</v>
      </c>
      <c r="E31" s="48">
        <v>51011.0</v>
      </c>
      <c r="F31" s="48">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1441</v>
      </c>
      <c r="D32" s="48">
        <v>1018.0</v>
      </c>
      <c r="E32" s="48">
        <v>423.0</v>
      </c>
      <c r="F32" s="48">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48">
        <v>0.0</v>
      </c>
      <c r="E33" s="48">
        <v>0.0</v>
      </c>
      <c r="F33" s="48">
        <v>0.0</v>
      </c>
      <c r="G33" s="43"/>
      <c r="H33" s="43"/>
      <c r="I33" s="43"/>
      <c r="J33" s="43"/>
      <c r="K33" s="43"/>
      <c r="L33" s="43"/>
      <c r="M33" s="43"/>
      <c r="N33" s="43"/>
      <c r="O33" s="43"/>
      <c r="P33" s="43"/>
      <c r="Q33" s="43"/>
      <c r="R33" s="43"/>
      <c r="S33" s="43"/>
      <c r="T33" s="43"/>
      <c r="U33" s="43"/>
      <c r="V33" s="43"/>
      <c r="W33" s="43"/>
      <c r="X33" s="43"/>
      <c r="Y33" s="43"/>
      <c r="Z33" s="43"/>
    </row>
    <row r="34">
      <c r="A34" s="45" t="s">
        <v>117</v>
      </c>
      <c r="B34" s="101" t="s">
        <v>137</v>
      </c>
      <c r="C34" s="98">
        <f t="shared" si="1"/>
        <v>222587</v>
      </c>
      <c r="D34" s="48">
        <v>222587.0</v>
      </c>
      <c r="E34" s="48">
        <v>0.0</v>
      </c>
      <c r="F34" s="48">
        <v>0.0</v>
      </c>
      <c r="G34" s="43"/>
      <c r="H34" s="43"/>
      <c r="I34" s="43"/>
      <c r="J34" s="43"/>
      <c r="K34" s="43"/>
      <c r="L34" s="43"/>
      <c r="M34" s="43"/>
      <c r="N34" s="43"/>
      <c r="O34" s="43"/>
      <c r="P34" s="43"/>
      <c r="Q34" s="43"/>
      <c r="R34" s="43"/>
      <c r="S34" s="43"/>
      <c r="T34" s="43"/>
      <c r="U34" s="43"/>
      <c r="V34" s="43"/>
      <c r="W34" s="43"/>
      <c r="X34" s="43"/>
      <c r="Y34" s="43"/>
      <c r="Z34" s="43"/>
    </row>
    <row r="35">
      <c r="A35" s="45" t="s">
        <v>48</v>
      </c>
      <c r="B35" s="102" t="s">
        <v>138</v>
      </c>
      <c r="C35" s="98">
        <f t="shared" si="1"/>
        <v>138224</v>
      </c>
      <c r="D35" s="48">
        <v>138224.0</v>
      </c>
      <c r="E35" s="48">
        <v>0.0</v>
      </c>
      <c r="F35" s="48">
        <v>0.0</v>
      </c>
      <c r="G35" s="43"/>
      <c r="H35" s="43"/>
      <c r="I35" s="43"/>
      <c r="J35" s="43"/>
      <c r="K35" s="43"/>
      <c r="L35" s="43"/>
      <c r="M35" s="43"/>
      <c r="N35" s="43"/>
      <c r="O35" s="43"/>
      <c r="P35" s="43"/>
      <c r="Q35" s="43"/>
      <c r="R35" s="43"/>
      <c r="S35" s="43"/>
      <c r="T35" s="43"/>
      <c r="U35" s="43"/>
      <c r="V35" s="43"/>
      <c r="W35" s="43"/>
      <c r="X35" s="43"/>
      <c r="Y35" s="43"/>
      <c r="Z35" s="43"/>
    </row>
    <row r="36">
      <c r="A36" s="45" t="s">
        <v>50</v>
      </c>
      <c r="B36" s="102" t="s">
        <v>139</v>
      </c>
      <c r="C36" s="98">
        <f t="shared" si="1"/>
        <v>102272</v>
      </c>
      <c r="D36" s="48">
        <v>100218.0</v>
      </c>
      <c r="E36" s="48">
        <v>2054.0</v>
      </c>
      <c r="F36" s="48">
        <v>0.0</v>
      </c>
      <c r="G36" s="43"/>
      <c r="H36" s="43"/>
      <c r="I36" s="43"/>
      <c r="J36" s="43"/>
      <c r="K36" s="43"/>
      <c r="L36" s="43"/>
      <c r="M36" s="43"/>
      <c r="N36" s="43"/>
      <c r="O36" s="43"/>
      <c r="P36" s="43"/>
      <c r="Q36" s="43"/>
      <c r="R36" s="43"/>
      <c r="S36" s="43"/>
      <c r="T36" s="43"/>
      <c r="U36" s="43"/>
      <c r="V36" s="43"/>
      <c r="W36" s="43"/>
      <c r="X36" s="43"/>
      <c r="Y36" s="43"/>
      <c r="Z36" s="43"/>
    </row>
    <row r="37">
      <c r="A37" s="45" t="s">
        <v>52</v>
      </c>
      <c r="B37" s="102" t="s">
        <v>140</v>
      </c>
      <c r="C37" s="98">
        <f t="shared" si="1"/>
        <v>50348</v>
      </c>
      <c r="D37" s="48">
        <v>48070.0</v>
      </c>
      <c r="E37" s="48">
        <v>2103.0</v>
      </c>
      <c r="F37" s="48">
        <v>175.0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28224</v>
      </c>
      <c r="D38" s="48">
        <v>22775.0</v>
      </c>
      <c r="E38" s="48">
        <v>5449.0</v>
      </c>
      <c r="F38" s="48">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48">
        <v>0.0</v>
      </c>
      <c r="E39" s="48">
        <v>0.0</v>
      </c>
      <c r="F39" s="48">
        <v>0.0</v>
      </c>
      <c r="G39" s="43"/>
      <c r="H39" s="43"/>
      <c r="I39" s="43"/>
      <c r="J39" s="43"/>
      <c r="K39" s="43"/>
      <c r="L39" s="43"/>
      <c r="M39" s="43"/>
      <c r="N39" s="43"/>
      <c r="O39" s="43"/>
      <c r="P39" s="43"/>
      <c r="Q39" s="43"/>
      <c r="R39" s="43"/>
      <c r="S39" s="43"/>
      <c r="T39" s="43"/>
      <c r="U39" s="43"/>
      <c r="V39" s="43"/>
      <c r="W39" s="43"/>
      <c r="X39" s="43"/>
      <c r="Y39" s="43"/>
      <c r="Z39" s="43"/>
    </row>
    <row r="40">
      <c r="A40" s="53">
        <v>25.0</v>
      </c>
      <c r="B40" s="54" t="s">
        <v>142</v>
      </c>
      <c r="C40" s="103">
        <f t="shared" ref="C40:F40" si="2">sum(C3:C39)</f>
        <v>1740679</v>
      </c>
      <c r="D40" s="103">
        <f t="shared" si="2"/>
        <v>1360709</v>
      </c>
      <c r="E40" s="103">
        <f t="shared" si="2"/>
        <v>337956</v>
      </c>
      <c r="F40" s="103">
        <f t="shared" si="2"/>
        <v>42014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ARTS COUNCIL OF SNOHOMISH COUNTY - SHACK ARTS CENTER</v>
      </c>
      <c r="B1" s="5"/>
      <c r="C1" s="2">
        <f>'READ HERE FIRST'!B5</f>
        <v>2021</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48">
        <v>0.0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1"/>
      <c r="E3" s="48">
        <v>201343.0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48">
        <v>7577.0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1"/>
      <c r="E5" s="48">
        <v>0.0</v>
      </c>
      <c r="F5" s="43"/>
      <c r="G5" s="43"/>
      <c r="H5" s="43"/>
      <c r="I5" s="43"/>
      <c r="J5" s="43"/>
      <c r="K5" s="43"/>
      <c r="L5" s="43"/>
      <c r="M5" s="43"/>
      <c r="N5" s="43"/>
      <c r="O5" s="43"/>
      <c r="P5" s="43"/>
      <c r="Q5" s="43"/>
      <c r="R5" s="43"/>
      <c r="S5" s="43"/>
      <c r="T5" s="43"/>
      <c r="U5" s="43"/>
      <c r="V5" s="43"/>
      <c r="W5" s="43"/>
      <c r="X5" s="43"/>
      <c r="Y5" s="43"/>
      <c r="Z5" s="43"/>
    </row>
    <row r="6">
      <c r="A6" s="49"/>
      <c r="B6" s="45">
        <v>5.0</v>
      </c>
      <c r="C6" s="50" t="s">
        <v>148</v>
      </c>
      <c r="D6" s="81"/>
      <c r="E6" s="48">
        <v>0.0</v>
      </c>
      <c r="F6" s="43"/>
      <c r="G6" s="43"/>
      <c r="H6" s="43"/>
      <c r="I6" s="43"/>
      <c r="J6" s="43"/>
      <c r="K6" s="43"/>
      <c r="L6" s="43"/>
      <c r="M6" s="43"/>
      <c r="N6" s="43"/>
      <c r="O6" s="43"/>
      <c r="P6" s="43"/>
      <c r="Q6" s="43"/>
      <c r="R6" s="43"/>
      <c r="S6" s="43"/>
      <c r="T6" s="43"/>
      <c r="U6" s="43"/>
      <c r="V6" s="43"/>
      <c r="W6" s="43"/>
      <c r="X6" s="43"/>
      <c r="Y6" s="43"/>
      <c r="Z6" s="43"/>
    </row>
    <row r="7">
      <c r="A7" s="49"/>
      <c r="B7" s="45">
        <v>6.0</v>
      </c>
      <c r="C7" s="50" t="s">
        <v>149</v>
      </c>
      <c r="D7" s="81"/>
      <c r="E7" s="48">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1"/>
      <c r="E8" s="48">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1"/>
      <c r="E9" s="48">
        <v>13174.0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48">
        <v>0.0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48">
        <v>7320521.0</v>
      </c>
      <c r="E11" s="48">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48">
        <v>1936918.0</v>
      </c>
      <c r="E12" s="108">
        <f>D11-D12</f>
        <v>5383603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1"/>
      <c r="E13" s="112">
        <v>1983353.0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1"/>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1"/>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1"/>
      <c r="E16" s="112">
        <v>0.0</v>
      </c>
      <c r="F16" s="43"/>
      <c r="G16" s="43"/>
      <c r="H16" s="43"/>
      <c r="I16" s="43"/>
      <c r="J16" s="43"/>
      <c r="K16" s="43"/>
      <c r="L16" s="43"/>
      <c r="M16" s="43"/>
      <c r="N16" s="43"/>
      <c r="O16" s="43"/>
      <c r="P16" s="43"/>
      <c r="Q16" s="43"/>
      <c r="R16" s="43"/>
      <c r="S16" s="43"/>
      <c r="T16" s="43"/>
      <c r="U16" s="43"/>
      <c r="V16" s="43"/>
      <c r="W16" s="43"/>
      <c r="X16" s="43"/>
      <c r="Y16" s="43"/>
      <c r="Z16" s="43"/>
    </row>
    <row r="17">
      <c r="A17" s="51"/>
      <c r="B17" s="45">
        <v>15.0</v>
      </c>
      <c r="C17" s="46" t="s">
        <v>161</v>
      </c>
      <c r="D17" s="111"/>
      <c r="E17" s="48">
        <v>35631.0</v>
      </c>
      <c r="F17" s="43"/>
      <c r="G17" s="43"/>
      <c r="H17" s="43"/>
      <c r="I17" s="43"/>
      <c r="J17" s="43"/>
      <c r="K17" s="43"/>
      <c r="L17" s="43"/>
      <c r="M17" s="43"/>
      <c r="N17" s="43"/>
      <c r="O17" s="43"/>
      <c r="P17" s="43"/>
      <c r="Q17" s="43"/>
      <c r="R17" s="43"/>
      <c r="S17" s="43"/>
      <c r="T17" s="43"/>
      <c r="U17" s="43"/>
      <c r="V17" s="43"/>
      <c r="W17" s="43"/>
      <c r="X17" s="43"/>
      <c r="Y17" s="43"/>
      <c r="Z17" s="43"/>
    </row>
    <row r="18">
      <c r="A18" s="53"/>
      <c r="B18" s="53">
        <v>16.0</v>
      </c>
      <c r="C18" s="54" t="s">
        <v>162</v>
      </c>
      <c r="D18" s="113"/>
      <c r="E18" s="114">
        <f>sum(E2:E17)</f>
        <v>7624681</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48">
        <v>31016.0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48">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48">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48">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4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8" t="s">
        <v>169</v>
      </c>
      <c r="D24" s="119"/>
      <c r="E24" s="4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0"/>
      <c r="E25" s="48">
        <v>944551.0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48">
        <v>0.0</v>
      </c>
      <c r="F26" s="43"/>
      <c r="G26" s="43"/>
      <c r="H26" s="43"/>
      <c r="I26" s="43"/>
      <c r="J26" s="43"/>
      <c r="K26" s="43"/>
      <c r="L26" s="43"/>
      <c r="M26" s="43"/>
      <c r="N26" s="43"/>
      <c r="O26" s="43"/>
      <c r="P26" s="43"/>
      <c r="Q26" s="43"/>
      <c r="R26" s="43"/>
      <c r="S26" s="43"/>
      <c r="T26" s="43"/>
      <c r="U26" s="43"/>
      <c r="V26" s="43"/>
      <c r="W26" s="43"/>
      <c r="X26" s="43"/>
      <c r="Y26" s="43"/>
      <c r="Z26" s="43"/>
    </row>
    <row r="27">
      <c r="A27" s="51"/>
      <c r="B27" s="115">
        <v>25.0</v>
      </c>
      <c r="C27" s="116" t="s">
        <v>172</v>
      </c>
      <c r="D27" s="117"/>
      <c r="E27" s="48">
        <v>0.0</v>
      </c>
      <c r="F27" s="43"/>
      <c r="G27" s="43"/>
      <c r="H27" s="43"/>
      <c r="I27" s="43"/>
      <c r="J27" s="43"/>
      <c r="K27" s="43"/>
      <c r="L27" s="43"/>
      <c r="M27" s="43"/>
      <c r="N27" s="43"/>
      <c r="O27" s="43"/>
      <c r="P27" s="43"/>
      <c r="Q27" s="43"/>
      <c r="R27" s="43"/>
      <c r="S27" s="43"/>
      <c r="T27" s="43"/>
      <c r="U27" s="43"/>
      <c r="V27" s="43"/>
      <c r="W27" s="43"/>
      <c r="X27" s="43"/>
      <c r="Y27" s="43"/>
      <c r="Z27" s="43"/>
    </row>
    <row r="28">
      <c r="A28" s="121"/>
      <c r="B28" s="122">
        <v>26.0</v>
      </c>
      <c r="C28" s="123" t="s">
        <v>173</v>
      </c>
      <c r="D28" s="124"/>
      <c r="E28" s="125">
        <f>sum(E19:E27)</f>
        <v>975567</v>
      </c>
      <c r="F28" s="43"/>
      <c r="G28" s="43"/>
      <c r="H28" s="43"/>
      <c r="I28" s="43"/>
      <c r="J28" s="43"/>
      <c r="K28" s="43"/>
      <c r="L28" s="43"/>
      <c r="M28" s="43"/>
      <c r="N28" s="43"/>
      <c r="O28" s="43"/>
      <c r="P28" s="43"/>
      <c r="Q28" s="43"/>
      <c r="R28" s="43"/>
      <c r="S28" s="43"/>
      <c r="T28" s="43"/>
      <c r="U28" s="43"/>
      <c r="V28" s="43"/>
      <c r="W28" s="43"/>
      <c r="X28" s="43"/>
      <c r="Y28" s="43"/>
      <c r="Z28" s="43"/>
    </row>
    <row r="29">
      <c r="A29" s="63" t="s">
        <v>174</v>
      </c>
      <c r="B29" s="126"/>
      <c r="C29" s="127" t="s">
        <v>175</v>
      </c>
      <c r="D29" s="128"/>
      <c r="E29" s="129"/>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48">
        <v>6533936.0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48">
        <v>115178.0</v>
      </c>
      <c r="F31" s="43"/>
      <c r="G31" s="43"/>
      <c r="H31" s="43"/>
      <c r="I31" s="43"/>
      <c r="J31" s="43"/>
      <c r="K31" s="43"/>
      <c r="L31" s="43"/>
      <c r="M31" s="43"/>
      <c r="N31" s="43"/>
      <c r="O31" s="43"/>
      <c r="P31" s="43"/>
      <c r="Q31" s="43"/>
      <c r="R31" s="43"/>
      <c r="S31" s="43"/>
      <c r="T31" s="43"/>
      <c r="U31" s="43"/>
      <c r="V31" s="43"/>
      <c r="W31" s="43"/>
      <c r="X31" s="43"/>
      <c r="Y31" s="43"/>
      <c r="Z31" s="43"/>
    </row>
    <row r="32">
      <c r="A32" s="49"/>
      <c r="B32" s="126"/>
      <c r="C32" s="127" t="s">
        <v>178</v>
      </c>
      <c r="D32" s="128"/>
      <c r="E32" s="129"/>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30">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0"/>
      <c r="E34" s="130">
        <v>0.0</v>
      </c>
      <c r="F34" s="43"/>
      <c r="G34" s="43"/>
      <c r="H34" s="43"/>
      <c r="I34" s="43"/>
      <c r="J34" s="43"/>
      <c r="K34" s="43"/>
      <c r="L34" s="43"/>
      <c r="M34" s="43"/>
      <c r="N34" s="43"/>
      <c r="O34" s="43"/>
      <c r="P34" s="43"/>
      <c r="Q34" s="43"/>
      <c r="R34" s="43"/>
      <c r="S34" s="43"/>
      <c r="T34" s="43"/>
      <c r="U34" s="43"/>
      <c r="V34" s="43"/>
      <c r="W34" s="43"/>
      <c r="X34" s="43"/>
      <c r="Y34" s="43"/>
      <c r="Z34" s="43"/>
    </row>
    <row r="35">
      <c r="A35" s="51"/>
      <c r="B35" s="115">
        <v>31.0</v>
      </c>
      <c r="C35" s="116" t="s">
        <v>181</v>
      </c>
      <c r="D35" s="120"/>
      <c r="E35" s="130">
        <v>0.0</v>
      </c>
      <c r="F35" s="43"/>
      <c r="G35" s="43"/>
      <c r="H35" s="43"/>
      <c r="I35" s="43"/>
      <c r="J35" s="43"/>
      <c r="K35" s="43"/>
      <c r="L35" s="43"/>
      <c r="M35" s="43"/>
      <c r="N35" s="43"/>
      <c r="O35" s="43"/>
      <c r="P35" s="43"/>
      <c r="Q35" s="43"/>
      <c r="R35" s="43"/>
      <c r="S35" s="43"/>
      <c r="T35" s="43"/>
      <c r="U35" s="43"/>
      <c r="V35" s="43"/>
      <c r="W35" s="43"/>
      <c r="X35" s="43"/>
      <c r="Y35" s="43"/>
      <c r="Z35" s="43"/>
    </row>
    <row r="36">
      <c r="A36" s="121"/>
      <c r="B36" s="122">
        <v>32.0</v>
      </c>
      <c r="C36" s="123" t="s">
        <v>182</v>
      </c>
      <c r="D36" s="131"/>
      <c r="E36" s="125">
        <f>sum(E30:E35)</f>
        <v>6649114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7624681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ARTS COUNCIL OF SNOHOMISH COUNTY - SHACK ARTS CENTER</v>
      </c>
      <c r="B1" s="2">
        <f>'READ HERE FIRST'!B5</f>
        <v>2021</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2021'!C40</f>
        <v>1740679</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2021'!C31</f>
        <v>173555</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1567124</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130593.6667</v>
      </c>
      <c r="E6" s="146"/>
      <c r="F6" s="43"/>
      <c r="G6" s="43"/>
      <c r="H6" s="43"/>
      <c r="I6" s="43"/>
      <c r="J6" s="43"/>
      <c r="K6" s="43"/>
      <c r="L6" s="43"/>
      <c r="M6" s="43"/>
      <c r="N6" s="43"/>
      <c r="O6" s="43"/>
      <c r="P6" s="43"/>
      <c r="Q6" s="43"/>
      <c r="R6" s="43"/>
      <c r="S6" s="43"/>
      <c r="T6" s="43"/>
      <c r="U6" s="43"/>
      <c r="V6" s="43"/>
      <c r="W6" s="43"/>
      <c r="X6" s="43"/>
      <c r="Y6" s="43"/>
    </row>
    <row r="7">
      <c r="A7" s="138"/>
      <c r="B7" s="49"/>
      <c r="C7" s="144" t="s">
        <v>190</v>
      </c>
      <c r="D7" s="74">
        <f>'Balance Sheet 2021'!E2+'Balance Sheet 2021'!E3</f>
        <v>201343</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1.541751642</v>
      </c>
      <c r="E8" s="149" t="s">
        <v>191</v>
      </c>
      <c r="F8" s="43"/>
      <c r="G8" s="43"/>
      <c r="H8" s="43"/>
      <c r="I8" s="43"/>
      <c r="J8" s="43"/>
      <c r="K8" s="43"/>
      <c r="L8" s="43"/>
      <c r="M8" s="43"/>
      <c r="N8" s="43"/>
      <c r="O8" s="43"/>
      <c r="P8" s="43"/>
      <c r="Q8" s="43"/>
      <c r="R8" s="43"/>
      <c r="S8" s="43"/>
      <c r="T8" s="43"/>
      <c r="U8" s="43"/>
      <c r="V8" s="43"/>
      <c r="W8" s="43"/>
      <c r="X8" s="43"/>
      <c r="Y8" s="43"/>
    </row>
    <row r="9">
      <c r="A9" s="138"/>
      <c r="B9" s="51"/>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4">
        <f>'Balance Sheet 2021'!E30</f>
        <v>6533936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4">
        <f>'Expenses 2021'!C40</f>
        <v>1740679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145056.5833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45.04405005</v>
      </c>
      <c r="E14" s="149" t="s">
        <v>191</v>
      </c>
      <c r="F14" s="43"/>
      <c r="G14" s="43"/>
      <c r="H14" s="43"/>
      <c r="I14" s="43"/>
      <c r="J14" s="43"/>
      <c r="K14" s="43"/>
      <c r="L14" s="43"/>
      <c r="M14" s="43"/>
      <c r="N14" s="43"/>
      <c r="O14" s="43"/>
      <c r="P14" s="43"/>
      <c r="Q14" s="43"/>
      <c r="R14" s="43"/>
      <c r="S14" s="43"/>
      <c r="T14" s="43"/>
      <c r="U14" s="43"/>
      <c r="V14" s="43"/>
      <c r="W14" s="43"/>
      <c r="X14" s="43"/>
      <c r="Y14" s="43"/>
    </row>
    <row r="15">
      <c r="A15" s="138"/>
      <c r="B15" s="152"/>
      <c r="C15" s="111"/>
      <c r="D15" s="111"/>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4">
        <f>sum('Balance Sheet 2021'!E13:E15)</f>
        <v>1983353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4">
        <f>'Expenses 2021'!C40</f>
        <v>1740679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145056.5833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13.67296095</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15.2147126</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1"/>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7"/>
      <c r="G23" s="57"/>
      <c r="H23" s="57"/>
      <c r="I23" s="57"/>
      <c r="J23" s="57"/>
      <c r="K23" s="57"/>
      <c r="L23" s="57"/>
      <c r="M23" s="57"/>
      <c r="N23" s="57"/>
      <c r="O23" s="57"/>
      <c r="P23" s="57"/>
      <c r="Q23" s="57"/>
      <c r="R23" s="57"/>
      <c r="S23" s="57"/>
      <c r="T23" s="57"/>
      <c r="U23" s="57"/>
      <c r="V23" s="57"/>
      <c r="W23" s="57"/>
      <c r="X23" s="57"/>
      <c r="Y23" s="57"/>
    </row>
    <row r="24">
      <c r="A24" s="138"/>
      <c r="B24" s="143" t="s">
        <v>203</v>
      </c>
      <c r="C24" s="159"/>
      <c r="D24" s="160">
        <f>max('Revenues 2021'!E2:E7,'Revenues 2021'!F10:F15)</f>
        <v>1217555</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2021'!F44</f>
        <v>2433304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0.5003711004</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1"/>
      <c r="C27" s="111"/>
      <c r="D27" s="111"/>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7"/>
      <c r="G28" s="57"/>
      <c r="H28" s="57"/>
      <c r="I28" s="57"/>
      <c r="J28" s="57"/>
      <c r="K28" s="57"/>
      <c r="L28" s="57"/>
      <c r="M28" s="57"/>
      <c r="N28" s="57"/>
      <c r="O28" s="57"/>
      <c r="P28" s="57"/>
      <c r="Q28" s="57"/>
      <c r="R28" s="57"/>
      <c r="S28" s="57"/>
      <c r="T28" s="57"/>
      <c r="U28" s="57"/>
      <c r="V28" s="57"/>
      <c r="W28" s="57"/>
      <c r="X28" s="57"/>
      <c r="Y28" s="57"/>
    </row>
    <row r="29">
      <c r="A29" s="138"/>
      <c r="B29" s="143" t="s">
        <v>208</v>
      </c>
      <c r="C29" s="144" t="s">
        <v>209</v>
      </c>
      <c r="D29" s="74">
        <f>SUM('Expenses 2021'!C7:C9)</f>
        <v>617456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4">
        <f>SUM('Expenses 2021'!C10:C12)</f>
        <v>66909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4">
        <f>sum(D29:D30)</f>
        <v>684365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4">
        <f>'Expenses 2021'!C40</f>
        <v>1740679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0.3931597957</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1"/>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7"/>
      <c r="G35" s="57"/>
      <c r="H35" s="57"/>
      <c r="I35" s="57"/>
      <c r="J35" s="57"/>
      <c r="K35" s="57"/>
      <c r="L35" s="57"/>
      <c r="M35" s="57"/>
      <c r="N35" s="57"/>
      <c r="O35" s="57"/>
      <c r="P35" s="57"/>
      <c r="Q35" s="57"/>
      <c r="R35" s="57"/>
      <c r="S35" s="57"/>
      <c r="T35" s="57"/>
      <c r="U35" s="57"/>
      <c r="V35" s="57"/>
      <c r="W35" s="57"/>
      <c r="X35" s="57"/>
      <c r="Y35" s="57"/>
    </row>
    <row r="36">
      <c r="A36" s="138"/>
      <c r="B36" s="163" t="s">
        <v>215</v>
      </c>
      <c r="C36" s="144" t="s">
        <v>216</v>
      </c>
      <c r="D36" s="74">
        <f>SUM('Expenses 2021'!C10:C11)</f>
        <v>10840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4">
        <f>SUM('Expenses 2021'!C7:C9)</f>
        <v>617456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0.01755590682</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1"/>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7"/>
      <c r="G40" s="57"/>
      <c r="H40" s="57"/>
      <c r="I40" s="57"/>
      <c r="J40" s="57"/>
      <c r="K40" s="57"/>
      <c r="L40" s="57"/>
      <c r="M40" s="57"/>
      <c r="N40" s="57"/>
      <c r="O40" s="57"/>
      <c r="P40" s="57"/>
      <c r="Q40" s="57"/>
      <c r="R40" s="57"/>
      <c r="S40" s="57"/>
      <c r="T40" s="57"/>
      <c r="U40" s="57"/>
      <c r="V40" s="57"/>
      <c r="W40" s="57"/>
      <c r="X40" s="57"/>
      <c r="Y40" s="57"/>
    </row>
    <row r="41">
      <c r="A41" s="138"/>
      <c r="B41" s="143" t="s">
        <v>219</v>
      </c>
      <c r="C41" s="147" t="s">
        <v>220</v>
      </c>
      <c r="D41" s="74">
        <f>'Expenses 2021'!D40</f>
        <v>1360709</v>
      </c>
      <c r="E41" s="164">
        <f t="shared" ref="E41:E44" si="1">D41/$D$44</f>
        <v>0.7817116194</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2021'!E40</f>
        <v>337956</v>
      </c>
      <c r="E42" s="164">
        <f t="shared" si="1"/>
        <v>0.1941518224</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2021'!F40</f>
        <v>42014</v>
      </c>
      <c r="E43" s="164">
        <f t="shared" si="1"/>
        <v>0.02413655821</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1740679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1"/>
      <c r="C45" s="111"/>
      <c r="D45" s="111"/>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7"/>
      <c r="G46" s="57"/>
      <c r="H46" s="57"/>
      <c r="I46" s="57"/>
      <c r="J46" s="57"/>
      <c r="K46" s="57"/>
      <c r="L46" s="57"/>
      <c r="M46" s="57"/>
      <c r="N46" s="57"/>
      <c r="O46" s="57"/>
      <c r="P46" s="57"/>
      <c r="Q46" s="57"/>
      <c r="R46" s="57"/>
      <c r="S46" s="57"/>
      <c r="T46" s="57"/>
      <c r="U46" s="57"/>
      <c r="V46" s="57"/>
      <c r="W46" s="57"/>
      <c r="X46" s="57"/>
      <c r="Y46" s="57"/>
    </row>
    <row r="47">
      <c r="A47" s="138"/>
      <c r="B47" s="143" t="s">
        <v>224</v>
      </c>
      <c r="C47" s="144" t="s">
        <v>225</v>
      </c>
      <c r="D47" s="145">
        <f>'Revenues 2021'!F9</f>
        <v>1406770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2021'!F40</f>
        <v>42014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33.48336269</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1"/>
      <c r="C50" s="111"/>
      <c r="D50" s="111"/>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7"/>
      <c r="G51" s="57"/>
      <c r="H51" s="57"/>
      <c r="I51" s="57"/>
      <c r="J51" s="57"/>
      <c r="K51" s="57"/>
      <c r="L51" s="57"/>
      <c r="M51" s="57"/>
      <c r="N51" s="57"/>
      <c r="O51" s="57"/>
      <c r="P51" s="57"/>
      <c r="Q51" s="57"/>
      <c r="R51" s="57"/>
      <c r="S51" s="57"/>
      <c r="T51" s="57"/>
      <c r="U51" s="57"/>
      <c r="V51" s="57"/>
      <c r="W51" s="57"/>
      <c r="X51" s="57"/>
      <c r="Y51" s="57"/>
    </row>
    <row r="52">
      <c r="A52" s="138"/>
      <c r="B52" s="143" t="s">
        <v>230</v>
      </c>
      <c r="C52" s="144" t="s">
        <v>231</v>
      </c>
      <c r="D52" s="145">
        <f>sum('Balance Sheet 2021'!E2:E10)</f>
        <v>222094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2021'!E19:E22)</f>
        <v>31016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7.160626773</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1"/>
      <c r="C55" s="111"/>
      <c r="D55" s="111"/>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7"/>
      <c r="G56" s="57"/>
      <c r="H56" s="57"/>
      <c r="I56" s="57"/>
      <c r="J56" s="57"/>
      <c r="K56" s="57"/>
      <c r="L56" s="57"/>
      <c r="M56" s="57"/>
      <c r="N56" s="57"/>
      <c r="O56" s="57"/>
      <c r="P56" s="57"/>
      <c r="Q56" s="57"/>
      <c r="R56" s="57"/>
      <c r="S56" s="57"/>
      <c r="T56" s="57"/>
      <c r="U56" s="57"/>
      <c r="V56" s="57"/>
      <c r="W56" s="57"/>
      <c r="X56" s="57"/>
      <c r="Y56" s="57"/>
    </row>
    <row r="57">
      <c r="A57" s="138"/>
      <c r="B57" s="143" t="s">
        <v>236</v>
      </c>
      <c r="C57" s="144" t="s">
        <v>237</v>
      </c>
      <c r="D57" s="145">
        <f>sum('Balance Sheet 2021'!E25:E26)</f>
        <v>944551</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2021'!E18</f>
        <v>7624681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0.1238807237</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1"/>
      <c r="C60" s="111"/>
      <c r="D60" s="111"/>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ARTS COUNCIL OF SNOHOMISH COUNTY - SHACK ARTS CENTER</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48">
        <v>17690.0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48">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48">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48">
        <v>406365.0</v>
      </c>
      <c r="F6" s="41"/>
      <c r="G6" s="43"/>
      <c r="H6" s="43"/>
      <c r="I6" s="43"/>
      <c r="J6" s="43"/>
      <c r="K6" s="43"/>
      <c r="L6" s="43"/>
      <c r="M6" s="43"/>
      <c r="N6" s="43"/>
      <c r="O6" s="43"/>
      <c r="P6" s="43"/>
      <c r="Q6" s="43"/>
      <c r="R6" s="43"/>
      <c r="S6" s="43"/>
      <c r="T6" s="43"/>
      <c r="U6" s="43"/>
      <c r="V6" s="43"/>
      <c r="W6" s="43"/>
      <c r="X6" s="43"/>
      <c r="Y6" s="43"/>
      <c r="Z6" s="43"/>
    </row>
    <row r="7">
      <c r="A7" s="49"/>
      <c r="B7" s="45" t="s">
        <v>56</v>
      </c>
      <c r="C7" s="50" t="s">
        <v>57</v>
      </c>
      <c r="D7" s="47"/>
      <c r="E7" s="48">
        <v>396249.0</v>
      </c>
      <c r="F7" s="41"/>
      <c r="G7" s="43"/>
      <c r="H7" s="43"/>
      <c r="I7" s="43"/>
      <c r="J7" s="43"/>
      <c r="K7" s="43"/>
      <c r="L7" s="43"/>
      <c r="M7" s="43"/>
      <c r="N7" s="43"/>
      <c r="O7" s="43"/>
      <c r="P7" s="43"/>
      <c r="Q7" s="43"/>
      <c r="R7" s="43"/>
      <c r="S7" s="43"/>
      <c r="T7" s="43"/>
      <c r="U7" s="43"/>
      <c r="V7" s="43"/>
      <c r="W7" s="43"/>
      <c r="X7" s="43"/>
      <c r="Y7" s="43"/>
      <c r="Z7" s="43"/>
    </row>
    <row r="8">
      <c r="A8" s="51"/>
      <c r="B8" s="45" t="s">
        <v>58</v>
      </c>
      <c r="C8" s="46" t="s">
        <v>59</v>
      </c>
      <c r="D8" s="47"/>
      <c r="E8" s="48">
        <v>0.0</v>
      </c>
      <c r="F8" s="41"/>
      <c r="G8" s="43"/>
      <c r="H8" s="43"/>
      <c r="I8" s="43"/>
      <c r="J8" s="43"/>
      <c r="K8" s="43"/>
      <c r="L8" s="43"/>
      <c r="M8" s="43"/>
      <c r="N8" s="43"/>
      <c r="O8" s="43"/>
      <c r="P8" s="43"/>
      <c r="Q8" s="43"/>
      <c r="R8" s="43"/>
      <c r="S8" s="43"/>
      <c r="T8" s="43"/>
      <c r="U8" s="43"/>
      <c r="V8" s="43"/>
      <c r="W8" s="43"/>
      <c r="X8" s="43"/>
      <c r="Y8" s="43"/>
      <c r="Z8" s="43"/>
    </row>
    <row r="9">
      <c r="A9" s="52"/>
      <c r="B9" s="53" t="s">
        <v>60</v>
      </c>
      <c r="C9" s="54" t="s">
        <v>61</v>
      </c>
      <c r="D9" s="55"/>
      <c r="E9" s="55"/>
      <c r="F9" s="56">
        <f>SUM(E2:E7)</f>
        <v>820304</v>
      </c>
      <c r="G9" s="57"/>
      <c r="H9" s="57"/>
      <c r="I9" s="57"/>
      <c r="J9" s="57"/>
      <c r="K9" s="57"/>
      <c r="L9" s="57"/>
      <c r="M9" s="57"/>
      <c r="N9" s="57"/>
      <c r="O9" s="57"/>
      <c r="P9" s="57"/>
      <c r="Q9" s="57"/>
      <c r="R9" s="57"/>
      <c r="S9" s="57"/>
      <c r="T9" s="57"/>
      <c r="U9" s="57"/>
      <c r="V9" s="57"/>
      <c r="W9" s="57"/>
      <c r="X9" s="57"/>
      <c r="Y9" s="57"/>
      <c r="Z9" s="57"/>
    </row>
    <row r="10">
      <c r="A10" s="44" t="s">
        <v>62</v>
      </c>
      <c r="B10" s="58" t="s">
        <v>63</v>
      </c>
      <c r="C10" s="59" t="s">
        <v>64</v>
      </c>
      <c r="D10" s="15"/>
      <c r="E10" s="15"/>
      <c r="F10" s="48">
        <v>527024.0</v>
      </c>
      <c r="G10" s="171"/>
      <c r="H10" s="43"/>
      <c r="I10" s="43"/>
      <c r="J10" s="43"/>
      <c r="K10" s="43"/>
      <c r="L10" s="43"/>
      <c r="M10" s="43"/>
      <c r="N10" s="43"/>
      <c r="O10" s="43"/>
      <c r="P10" s="43"/>
      <c r="Q10" s="43"/>
      <c r="R10" s="43"/>
      <c r="S10" s="43"/>
      <c r="T10" s="43"/>
      <c r="U10" s="43"/>
      <c r="V10" s="43"/>
      <c r="W10" s="43"/>
      <c r="X10" s="43"/>
      <c r="Y10" s="43"/>
      <c r="Z10" s="43"/>
    </row>
    <row r="11">
      <c r="A11" s="49"/>
      <c r="B11" s="45" t="s">
        <v>48</v>
      </c>
      <c r="C11" s="59" t="s">
        <v>65</v>
      </c>
      <c r="D11" s="60"/>
      <c r="E11" s="60"/>
      <c r="F11" s="48">
        <v>351971.0</v>
      </c>
      <c r="G11" s="171"/>
      <c r="H11" s="43"/>
      <c r="I11" s="43"/>
      <c r="J11" s="43"/>
      <c r="K11" s="43"/>
      <c r="L11" s="43"/>
      <c r="M11" s="43"/>
      <c r="N11" s="43"/>
      <c r="O11" s="43"/>
      <c r="P11" s="43"/>
      <c r="Q11" s="43"/>
      <c r="R11" s="43"/>
      <c r="S11" s="43"/>
      <c r="T11" s="43"/>
      <c r="U11" s="43"/>
      <c r="V11" s="43"/>
      <c r="W11" s="43"/>
      <c r="X11" s="43"/>
      <c r="Y11" s="43"/>
      <c r="Z11" s="43"/>
    </row>
    <row r="12">
      <c r="A12" s="49"/>
      <c r="B12" s="45" t="s">
        <v>50</v>
      </c>
      <c r="C12" s="59" t="s">
        <v>66</v>
      </c>
      <c r="D12" s="60"/>
      <c r="E12" s="60"/>
      <c r="F12" s="48">
        <v>6439.0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0"/>
      <c r="E13" s="60"/>
      <c r="F13" s="48">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0"/>
      <c r="E14" s="60"/>
      <c r="F14" s="48">
        <v>0.0</v>
      </c>
      <c r="G14" s="171"/>
      <c r="H14" s="43"/>
      <c r="J14" s="171"/>
      <c r="K14" s="43"/>
      <c r="L14" s="43"/>
      <c r="M14" s="43"/>
      <c r="N14" s="43"/>
      <c r="O14" s="43"/>
      <c r="P14" s="43"/>
      <c r="Q14" s="43"/>
      <c r="R14" s="43"/>
      <c r="S14" s="43"/>
      <c r="T14" s="43"/>
      <c r="U14" s="43"/>
      <c r="V14" s="43"/>
      <c r="W14" s="43"/>
      <c r="X14" s="43"/>
      <c r="Y14" s="43"/>
      <c r="Z14" s="43"/>
    </row>
    <row r="15">
      <c r="A15" s="51"/>
      <c r="B15" s="45" t="s">
        <v>56</v>
      </c>
      <c r="C15" s="173"/>
      <c r="D15" s="60"/>
      <c r="E15" s="60"/>
      <c r="F15" s="48">
        <v>0.0</v>
      </c>
      <c r="G15" s="43"/>
      <c r="H15" s="43"/>
      <c r="J15" s="171"/>
      <c r="K15" s="43"/>
      <c r="L15" s="43"/>
      <c r="M15" s="43"/>
      <c r="N15" s="43"/>
      <c r="O15" s="43"/>
      <c r="P15" s="43"/>
      <c r="Q15" s="43"/>
      <c r="R15" s="43"/>
      <c r="S15" s="43"/>
      <c r="T15" s="43"/>
      <c r="U15" s="43"/>
      <c r="V15" s="43"/>
      <c r="W15" s="43"/>
      <c r="X15" s="43"/>
      <c r="Y15" s="43"/>
      <c r="Z15" s="43"/>
    </row>
    <row r="16">
      <c r="A16" s="62"/>
      <c r="B16" s="53" t="s">
        <v>58</v>
      </c>
      <c r="C16" s="54" t="s">
        <v>67</v>
      </c>
      <c r="D16" s="56"/>
      <c r="E16" s="56"/>
      <c r="F16" s="56">
        <f>sum(F10:F15)</f>
        <v>885434</v>
      </c>
      <c r="G16" s="57"/>
      <c r="H16" s="57"/>
      <c r="I16" s="57"/>
      <c r="J16" s="57"/>
      <c r="K16" s="57"/>
      <c r="L16" s="57"/>
      <c r="M16" s="57"/>
      <c r="N16" s="57"/>
      <c r="O16" s="57"/>
      <c r="P16" s="57"/>
      <c r="Q16" s="57"/>
      <c r="R16" s="57"/>
      <c r="S16" s="57"/>
      <c r="T16" s="57"/>
      <c r="U16" s="57"/>
      <c r="V16" s="57"/>
      <c r="W16" s="57"/>
      <c r="X16" s="57"/>
      <c r="Y16" s="57"/>
      <c r="Z16" s="57"/>
    </row>
    <row r="17">
      <c r="A17" s="63" t="s">
        <v>68</v>
      </c>
      <c r="B17" s="64">
        <v>3.0</v>
      </c>
      <c r="C17" s="65" t="s">
        <v>69</v>
      </c>
      <c r="D17" s="60"/>
      <c r="E17" s="60"/>
      <c r="F17" s="48">
        <v>45783.0</v>
      </c>
      <c r="G17" s="66"/>
      <c r="H17" s="43"/>
      <c r="I17" s="43"/>
      <c r="J17" s="43"/>
      <c r="K17" s="43"/>
      <c r="L17" s="43"/>
      <c r="M17" s="43"/>
      <c r="N17" s="43"/>
      <c r="O17" s="43"/>
      <c r="P17" s="43"/>
      <c r="Q17" s="43"/>
      <c r="R17" s="43"/>
      <c r="S17" s="43"/>
      <c r="T17" s="43"/>
      <c r="U17" s="43"/>
      <c r="V17" s="43"/>
      <c r="W17" s="43"/>
      <c r="X17" s="43"/>
      <c r="Y17" s="43"/>
      <c r="Z17" s="43"/>
    </row>
    <row r="18">
      <c r="A18" s="49"/>
      <c r="B18" s="64">
        <v>4.0</v>
      </c>
      <c r="C18" s="54" t="s">
        <v>70</v>
      </c>
      <c r="D18" s="67"/>
      <c r="E18" s="67"/>
      <c r="F18" s="68">
        <v>0.0</v>
      </c>
      <c r="G18" s="43"/>
      <c r="H18" s="43"/>
      <c r="I18" s="43"/>
      <c r="J18" s="43"/>
      <c r="K18" s="43"/>
      <c r="L18" s="43"/>
      <c r="M18" s="43"/>
      <c r="N18" s="43"/>
      <c r="O18" s="43"/>
      <c r="P18" s="43"/>
      <c r="Q18" s="43"/>
      <c r="R18" s="43"/>
      <c r="S18" s="43"/>
      <c r="T18" s="43"/>
      <c r="U18" s="43"/>
      <c r="V18" s="43"/>
      <c r="W18" s="43"/>
      <c r="X18" s="43"/>
      <c r="Y18" s="43"/>
      <c r="Z18" s="43"/>
    </row>
    <row r="19">
      <c r="A19" s="49"/>
      <c r="B19" s="64">
        <v>5.0</v>
      </c>
      <c r="C19" s="54" t="s">
        <v>71</v>
      </c>
      <c r="D19" s="60"/>
      <c r="E19" s="60"/>
      <c r="F19" s="69">
        <v>0.0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72</v>
      </c>
      <c r="E20" s="72" t="s">
        <v>73</v>
      </c>
      <c r="F20" s="73"/>
      <c r="G20" s="43"/>
      <c r="H20" s="43"/>
      <c r="I20" s="43"/>
      <c r="J20" s="43"/>
      <c r="K20" s="43"/>
      <c r="L20" s="43"/>
      <c r="M20" s="43"/>
      <c r="N20" s="43"/>
      <c r="O20" s="43"/>
      <c r="P20" s="43"/>
      <c r="Q20" s="43"/>
      <c r="R20" s="43"/>
      <c r="S20" s="43"/>
      <c r="T20" s="43"/>
      <c r="U20" s="43"/>
      <c r="V20" s="43"/>
      <c r="W20" s="43"/>
      <c r="X20" s="43"/>
      <c r="Y20" s="43"/>
      <c r="Z20" s="43"/>
    </row>
    <row r="21">
      <c r="A21" s="49"/>
      <c r="B21" s="58" t="s">
        <v>74</v>
      </c>
      <c r="C21" s="46" t="s">
        <v>75</v>
      </c>
      <c r="D21" s="48">
        <v>0.0</v>
      </c>
      <c r="E21" s="48">
        <v>0.0</v>
      </c>
      <c r="F21" s="73"/>
      <c r="G21" s="43"/>
      <c r="H21" s="43"/>
      <c r="I21" s="43"/>
      <c r="J21" s="43"/>
      <c r="K21" s="43"/>
      <c r="L21" s="43"/>
      <c r="M21" s="43"/>
      <c r="N21" s="43"/>
      <c r="O21" s="43"/>
      <c r="P21" s="43"/>
      <c r="Q21" s="43"/>
      <c r="R21" s="43"/>
      <c r="S21" s="43"/>
      <c r="T21" s="43"/>
      <c r="U21" s="43"/>
      <c r="V21" s="43"/>
      <c r="W21" s="43"/>
      <c r="X21" s="43"/>
      <c r="Y21" s="43"/>
      <c r="Z21" s="43"/>
    </row>
    <row r="22">
      <c r="A22" s="49"/>
      <c r="B22" s="58" t="s">
        <v>48</v>
      </c>
      <c r="C22" s="46" t="s">
        <v>76</v>
      </c>
      <c r="D22" s="48">
        <v>0.0</v>
      </c>
      <c r="E22" s="48">
        <v>0.0</v>
      </c>
      <c r="F22" s="73"/>
      <c r="G22" s="43"/>
      <c r="H22" s="43"/>
      <c r="I22" s="43"/>
      <c r="J22" s="43"/>
      <c r="K22" s="43"/>
      <c r="L22" s="43"/>
      <c r="M22" s="43"/>
      <c r="N22" s="43"/>
      <c r="O22" s="43"/>
      <c r="P22" s="43"/>
      <c r="Q22" s="43"/>
      <c r="R22" s="43"/>
      <c r="S22" s="43"/>
      <c r="T22" s="43"/>
      <c r="U22" s="43"/>
      <c r="V22" s="43"/>
      <c r="W22" s="43"/>
      <c r="X22" s="43"/>
      <c r="Y22" s="43"/>
      <c r="Z22" s="43"/>
    </row>
    <row r="23">
      <c r="A23" s="49"/>
      <c r="B23" s="58" t="s">
        <v>50</v>
      </c>
      <c r="C23" s="46" t="s">
        <v>77</v>
      </c>
      <c r="D23" s="74">
        <f t="shared" ref="D23:E23" si="1">D21-D22</f>
        <v>0</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4" t="s">
        <v>52</v>
      </c>
      <c r="C24" s="54" t="s">
        <v>78</v>
      </c>
      <c r="D24" s="55"/>
      <c r="E24" s="55"/>
      <c r="F24" s="56">
        <f>sum(D23:E23)</f>
        <v>0</v>
      </c>
      <c r="G24" s="57"/>
      <c r="H24" s="57"/>
      <c r="I24" s="57"/>
      <c r="J24" s="57"/>
      <c r="K24" s="57"/>
      <c r="L24" s="57"/>
      <c r="M24" s="57"/>
      <c r="N24" s="57"/>
      <c r="O24" s="57"/>
      <c r="P24" s="57"/>
      <c r="Q24" s="57"/>
      <c r="R24" s="57"/>
      <c r="S24" s="57"/>
      <c r="T24" s="57"/>
      <c r="U24" s="57"/>
      <c r="V24" s="57"/>
      <c r="W24" s="57"/>
      <c r="X24" s="57"/>
      <c r="Y24" s="57"/>
      <c r="Z24" s="57"/>
    </row>
    <row r="25">
      <c r="A25" s="49"/>
      <c r="B25" s="70"/>
      <c r="C25" s="71"/>
      <c r="D25" s="72" t="s">
        <v>79</v>
      </c>
      <c r="E25" s="72" t="s">
        <v>80</v>
      </c>
      <c r="F25" s="73"/>
      <c r="G25" s="75"/>
      <c r="H25" s="43"/>
      <c r="I25" s="43"/>
      <c r="J25" s="43"/>
      <c r="K25" s="43"/>
      <c r="L25" s="43"/>
      <c r="M25" s="43"/>
      <c r="N25" s="43"/>
      <c r="O25" s="43"/>
      <c r="P25" s="43"/>
      <c r="Q25" s="43"/>
      <c r="R25" s="43"/>
      <c r="S25" s="43"/>
      <c r="T25" s="43"/>
      <c r="U25" s="43"/>
      <c r="V25" s="43"/>
      <c r="W25" s="43"/>
      <c r="X25" s="43"/>
      <c r="Y25" s="43"/>
      <c r="Z25" s="43"/>
    </row>
    <row r="26">
      <c r="A26" s="49"/>
      <c r="B26" s="45" t="s">
        <v>81</v>
      </c>
      <c r="C26" s="76" t="s">
        <v>241</v>
      </c>
      <c r="D26" s="77">
        <v>0.0</v>
      </c>
      <c r="E26" s="77">
        <v>0.0</v>
      </c>
      <c r="F26" s="73"/>
      <c r="G26" s="75"/>
      <c r="H26" s="43"/>
      <c r="I26" s="43"/>
      <c r="J26" s="43"/>
      <c r="K26" s="43"/>
      <c r="L26" s="43"/>
      <c r="M26" s="43"/>
      <c r="N26" s="43"/>
      <c r="O26" s="43"/>
      <c r="P26" s="43"/>
      <c r="Q26" s="43"/>
      <c r="R26" s="43"/>
      <c r="S26" s="43"/>
      <c r="T26" s="43"/>
      <c r="U26" s="43"/>
      <c r="V26" s="43"/>
      <c r="W26" s="43"/>
      <c r="X26" s="43"/>
      <c r="Y26" s="43"/>
      <c r="Z26" s="43"/>
    </row>
    <row r="27">
      <c r="A27" s="49"/>
      <c r="B27" s="58" t="s">
        <v>48</v>
      </c>
      <c r="C27" s="46" t="s">
        <v>83</v>
      </c>
      <c r="D27" s="77">
        <v>0.0</v>
      </c>
      <c r="E27" s="77">
        <v>0.0</v>
      </c>
      <c r="F27" s="73"/>
      <c r="G27" s="43"/>
      <c r="H27" s="43"/>
      <c r="I27" s="43"/>
      <c r="J27" s="43"/>
      <c r="K27" s="43"/>
      <c r="L27" s="43"/>
      <c r="M27" s="43"/>
      <c r="N27" s="43"/>
      <c r="O27" s="43"/>
      <c r="P27" s="43"/>
      <c r="Q27" s="43"/>
      <c r="R27" s="43"/>
      <c r="S27" s="43"/>
      <c r="T27" s="43"/>
      <c r="U27" s="43"/>
      <c r="V27" s="43"/>
      <c r="W27" s="43"/>
      <c r="X27" s="43"/>
      <c r="Y27" s="43"/>
      <c r="Z27" s="43"/>
    </row>
    <row r="28">
      <c r="A28" s="49"/>
      <c r="B28" s="58" t="s">
        <v>50</v>
      </c>
      <c r="C28" s="46" t="s">
        <v>84</v>
      </c>
      <c r="D28" s="74">
        <f t="shared" ref="D28:E28" si="2">D26-D27</f>
        <v>0</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3" t="s">
        <v>52</v>
      </c>
      <c r="C29" s="54" t="s">
        <v>85</v>
      </c>
      <c r="D29" s="56"/>
      <c r="E29" s="56"/>
      <c r="F29" s="56">
        <f>sum(D28:E28)</f>
        <v>0</v>
      </c>
      <c r="G29" s="57"/>
      <c r="H29" s="57"/>
      <c r="I29" s="57"/>
      <c r="J29" s="57"/>
      <c r="K29" s="57"/>
      <c r="L29" s="57"/>
      <c r="M29" s="57"/>
      <c r="N29" s="57"/>
      <c r="O29" s="57"/>
      <c r="P29" s="57"/>
      <c r="Q29" s="57"/>
      <c r="R29" s="57"/>
      <c r="S29" s="57"/>
      <c r="T29" s="57"/>
      <c r="U29" s="57"/>
      <c r="V29" s="57"/>
      <c r="W29" s="57"/>
      <c r="X29" s="57"/>
      <c r="Y29" s="57"/>
      <c r="Z29" s="57"/>
    </row>
    <row r="30">
      <c r="A30" s="49"/>
      <c r="B30" s="58" t="s">
        <v>86</v>
      </c>
      <c r="C30" s="50" t="s">
        <v>87</v>
      </c>
      <c r="D30" s="50"/>
      <c r="E30" s="48">
        <v>0.0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3"/>
      <c r="E31" s="48">
        <v>0.0</v>
      </c>
      <c r="F31" s="73"/>
      <c r="G31" s="43"/>
      <c r="H31" s="43"/>
      <c r="I31" s="43"/>
      <c r="J31" s="43"/>
      <c r="K31" s="43"/>
      <c r="L31" s="43"/>
      <c r="M31" s="43"/>
      <c r="N31" s="43"/>
      <c r="O31" s="43"/>
      <c r="P31" s="43"/>
      <c r="Q31" s="43"/>
      <c r="R31" s="43"/>
      <c r="S31" s="43"/>
      <c r="T31" s="43"/>
      <c r="U31" s="43"/>
      <c r="V31" s="43"/>
      <c r="W31" s="43"/>
      <c r="X31" s="43"/>
      <c r="Y31" s="43"/>
      <c r="Z31" s="43"/>
    </row>
    <row r="32">
      <c r="A32" s="49"/>
      <c r="B32" s="53" t="s">
        <v>50</v>
      </c>
      <c r="C32" s="65" t="s">
        <v>89</v>
      </c>
      <c r="D32" s="78"/>
      <c r="E32" s="79"/>
      <c r="F32" s="56">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0" t="s">
        <v>91</v>
      </c>
      <c r="D33" s="81"/>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3" t="s">
        <v>50</v>
      </c>
      <c r="C35" s="65" t="s">
        <v>93</v>
      </c>
      <c r="D35" s="78"/>
      <c r="E35" s="79"/>
      <c r="F35" s="56">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0" t="s">
        <v>95</v>
      </c>
      <c r="D36" s="81"/>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3" t="s">
        <v>50</v>
      </c>
      <c r="C38" s="65" t="s">
        <v>97</v>
      </c>
      <c r="D38" s="78"/>
      <c r="E38" s="79"/>
      <c r="F38" s="56">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59" t="s">
        <v>99</v>
      </c>
      <c r="D39" s="73"/>
      <c r="E39" s="48">
        <v>0.0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59"/>
      <c r="D40" s="73"/>
      <c r="E40" s="48">
        <v>0.0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59"/>
      <c r="D41" s="73"/>
      <c r="E41" s="48">
        <v>0.0</v>
      </c>
      <c r="F41" s="73"/>
      <c r="G41" s="43"/>
      <c r="H41" s="43"/>
      <c r="I41" s="43"/>
      <c r="J41" s="43"/>
      <c r="K41" s="43"/>
      <c r="L41" s="43"/>
      <c r="M41" s="43"/>
      <c r="N41" s="43"/>
      <c r="O41" s="43"/>
      <c r="P41" s="43"/>
      <c r="Q41" s="43"/>
      <c r="R41" s="43"/>
      <c r="S41" s="43"/>
      <c r="T41" s="43"/>
      <c r="U41" s="43"/>
      <c r="V41" s="43"/>
      <c r="W41" s="43"/>
      <c r="X41" s="43"/>
      <c r="Y41" s="43"/>
      <c r="Z41" s="43"/>
    </row>
    <row r="42">
      <c r="A42" s="51"/>
      <c r="B42" s="45" t="s">
        <v>52</v>
      </c>
      <c r="C42" s="83"/>
      <c r="D42" s="73"/>
      <c r="E42" s="48">
        <v>0.0</v>
      </c>
      <c r="F42" s="73"/>
      <c r="G42" s="43"/>
      <c r="H42" s="43"/>
      <c r="I42" s="43"/>
      <c r="J42" s="43"/>
      <c r="K42" s="43"/>
      <c r="L42" s="43"/>
      <c r="M42" s="43"/>
      <c r="N42" s="43"/>
      <c r="O42" s="43"/>
      <c r="P42" s="43"/>
      <c r="Q42" s="43"/>
      <c r="R42" s="43"/>
      <c r="S42" s="43"/>
      <c r="T42" s="43"/>
      <c r="U42" s="43"/>
      <c r="V42" s="43"/>
      <c r="W42" s="43"/>
      <c r="X42" s="43"/>
      <c r="Y42" s="43"/>
      <c r="Z42" s="43"/>
    </row>
    <row r="43">
      <c r="A43" s="84"/>
      <c r="B43" s="53" t="s">
        <v>54</v>
      </c>
      <c r="C43" s="14" t="s">
        <v>67</v>
      </c>
      <c r="D43" s="79"/>
      <c r="E43" s="79"/>
      <c r="F43" s="56">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1751521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ARTS COUNCIL OF SNOHOMISH COUNTY - SHACK ARTS CENTER</v>
      </c>
      <c r="B1" s="2">
        <f>'Revenues 2022'!C1</f>
        <v>2022</v>
      </c>
      <c r="C1" s="73"/>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48">
        <v>0.0</v>
      </c>
      <c r="E3" s="48">
        <v>0.0</v>
      </c>
      <c r="F3" s="48">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4000</v>
      </c>
      <c r="D4" s="48">
        <v>4000.0</v>
      </c>
      <c r="E4" s="48">
        <v>0.0</v>
      </c>
      <c r="F4" s="48">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48">
        <v>0.0</v>
      </c>
      <c r="E5" s="48">
        <v>0.0</v>
      </c>
      <c r="F5" s="48">
        <v>0.0</v>
      </c>
      <c r="G5" s="43"/>
      <c r="H5" s="43"/>
      <c r="I5" s="43"/>
      <c r="J5" s="43"/>
      <c r="K5" s="43"/>
      <c r="L5" s="43"/>
      <c r="M5" s="43"/>
      <c r="N5" s="43"/>
      <c r="O5" s="43"/>
      <c r="P5" s="43"/>
      <c r="Q5" s="43"/>
      <c r="R5" s="43"/>
      <c r="S5" s="43"/>
      <c r="T5" s="43"/>
      <c r="U5" s="43"/>
      <c r="V5" s="43"/>
      <c r="W5" s="43"/>
      <c r="X5" s="43"/>
      <c r="Y5" s="43"/>
      <c r="Z5" s="43"/>
    </row>
    <row r="6">
      <c r="A6" s="45">
        <v>4.0</v>
      </c>
      <c r="B6" s="50" t="s">
        <v>109</v>
      </c>
      <c r="C6" s="98">
        <f t="shared" si="1"/>
        <v>0</v>
      </c>
      <c r="D6" s="48">
        <v>0.0</v>
      </c>
      <c r="E6" s="48">
        <v>0.0</v>
      </c>
      <c r="F6" s="48">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0</v>
      </c>
      <c r="D7" s="48">
        <v>0.0</v>
      </c>
      <c r="E7" s="48">
        <v>0.0</v>
      </c>
      <c r="F7" s="48">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48">
        <v>0.0</v>
      </c>
      <c r="E8" s="48">
        <v>0.0</v>
      </c>
      <c r="F8" s="48">
        <v>0.0</v>
      </c>
      <c r="G8" s="43"/>
      <c r="H8" s="43"/>
      <c r="I8" s="43"/>
      <c r="J8" s="43"/>
      <c r="K8" s="43"/>
      <c r="L8" s="43"/>
      <c r="M8" s="43"/>
      <c r="N8" s="43"/>
      <c r="O8" s="43"/>
      <c r="P8" s="43"/>
      <c r="Q8" s="43"/>
      <c r="R8" s="43"/>
      <c r="S8" s="43"/>
      <c r="T8" s="43"/>
      <c r="U8" s="43"/>
      <c r="V8" s="43"/>
      <c r="W8" s="43"/>
      <c r="X8" s="43"/>
      <c r="Y8" s="43"/>
      <c r="Z8" s="43"/>
    </row>
    <row r="9">
      <c r="A9" s="100">
        <v>7.0</v>
      </c>
      <c r="B9" s="46" t="s">
        <v>112</v>
      </c>
      <c r="C9" s="98">
        <f t="shared" si="1"/>
        <v>685037</v>
      </c>
      <c r="D9" s="48">
        <v>465558.0</v>
      </c>
      <c r="E9" s="48">
        <v>137636.0</v>
      </c>
      <c r="F9" s="48">
        <v>81843.0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11730</v>
      </c>
      <c r="D10" s="48">
        <v>7972.0</v>
      </c>
      <c r="E10" s="48">
        <v>2357.0</v>
      </c>
      <c r="F10" s="48">
        <v>1401.0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0</v>
      </c>
      <c r="D11" s="48">
        <v>0.0</v>
      </c>
      <c r="E11" s="48">
        <v>0.0</v>
      </c>
      <c r="F11" s="48">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64766</v>
      </c>
      <c r="D12" s="48">
        <v>44016.0</v>
      </c>
      <c r="E12" s="48">
        <v>13012.0</v>
      </c>
      <c r="F12" s="48">
        <v>7738.0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48">
        <v>0.0</v>
      </c>
      <c r="E13" s="48">
        <v>0.0</v>
      </c>
      <c r="F13" s="48">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48">
        <v>0.0</v>
      </c>
      <c r="E14" s="48">
        <v>0.0</v>
      </c>
      <c r="F14" s="48">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48">
        <v>0.0</v>
      </c>
      <c r="E15" s="48">
        <v>0.0</v>
      </c>
      <c r="F15" s="48">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0</v>
      </c>
      <c r="D16" s="48">
        <v>0.0</v>
      </c>
      <c r="E16" s="48">
        <v>0.0</v>
      </c>
      <c r="F16" s="48">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48">
        <v>0.0</v>
      </c>
      <c r="E17" s="48">
        <v>0.0</v>
      </c>
      <c r="F17" s="48">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48">
        <v>0.0</v>
      </c>
      <c r="E18" s="48">
        <v>0.0</v>
      </c>
      <c r="F18" s="48">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8798</v>
      </c>
      <c r="D19" s="48">
        <v>0.0</v>
      </c>
      <c r="E19" s="48">
        <v>8798.0</v>
      </c>
      <c r="F19" s="48">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0</v>
      </c>
      <c r="D20" s="48">
        <v>0.0</v>
      </c>
      <c r="E20" s="48">
        <v>0.0</v>
      </c>
      <c r="F20" s="48">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48">
        <v>0.0</v>
      </c>
      <c r="E21" s="48">
        <v>0.0</v>
      </c>
      <c r="F21" s="48">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35521</v>
      </c>
      <c r="D22" s="48">
        <v>30214.0</v>
      </c>
      <c r="E22" s="48">
        <v>3676.0</v>
      </c>
      <c r="F22" s="48">
        <v>1631.0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22207</v>
      </c>
      <c r="D23" s="48">
        <v>16346.0</v>
      </c>
      <c r="E23" s="48">
        <v>5861.0</v>
      </c>
      <c r="F23" s="48">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48">
        <v>0.0</v>
      </c>
      <c r="E24" s="48">
        <v>0.0</v>
      </c>
      <c r="F24" s="48">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191854</v>
      </c>
      <c r="D25" s="48">
        <v>172874.0</v>
      </c>
      <c r="E25" s="48">
        <v>18980.0</v>
      </c>
      <c r="F25" s="48">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9246</v>
      </c>
      <c r="D26" s="48">
        <v>7457.0</v>
      </c>
      <c r="E26" s="48">
        <v>1784.0</v>
      </c>
      <c r="F26" s="48">
        <v>5.0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48">
        <v>0.0</v>
      </c>
      <c r="E27" s="48">
        <v>0.0</v>
      </c>
      <c r="F27" s="48">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4389</v>
      </c>
      <c r="D28" s="48">
        <v>3281.0</v>
      </c>
      <c r="E28" s="48">
        <v>1108.0</v>
      </c>
      <c r="F28" s="48">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26583</v>
      </c>
      <c r="D29" s="48">
        <v>19566.0</v>
      </c>
      <c r="E29" s="48">
        <v>7017.0</v>
      </c>
      <c r="F29" s="48">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48">
        <v>0.0</v>
      </c>
      <c r="E30" s="48">
        <v>0.0</v>
      </c>
      <c r="F30" s="48">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178950</v>
      </c>
      <c r="D31" s="48">
        <v>131712.0</v>
      </c>
      <c r="E31" s="48">
        <v>47238.0</v>
      </c>
      <c r="F31" s="48">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1442</v>
      </c>
      <c r="D32" s="48">
        <v>1061.0</v>
      </c>
      <c r="E32" s="48">
        <v>381.0</v>
      </c>
      <c r="F32" s="48">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48">
        <v>0.0</v>
      </c>
      <c r="E33" s="48">
        <v>0.0</v>
      </c>
      <c r="F33" s="48">
        <v>0.0</v>
      </c>
      <c r="G33" s="43"/>
      <c r="H33" s="43"/>
      <c r="I33" s="43"/>
      <c r="J33" s="43"/>
      <c r="K33" s="43"/>
      <c r="L33" s="43"/>
      <c r="M33" s="43"/>
      <c r="N33" s="43"/>
      <c r="O33" s="43"/>
      <c r="P33" s="43"/>
      <c r="Q33" s="43"/>
      <c r="R33" s="43"/>
      <c r="S33" s="43"/>
      <c r="T33" s="43"/>
      <c r="U33" s="43"/>
      <c r="V33" s="43"/>
      <c r="W33" s="43"/>
      <c r="X33" s="43"/>
      <c r="Y33" s="43"/>
      <c r="Z33" s="43"/>
    </row>
    <row r="34">
      <c r="A34" s="45" t="s">
        <v>117</v>
      </c>
      <c r="B34" s="59" t="s">
        <v>137</v>
      </c>
      <c r="C34" s="98">
        <f t="shared" si="1"/>
        <v>171251</v>
      </c>
      <c r="D34" s="48">
        <v>171251.0</v>
      </c>
      <c r="E34" s="48">
        <v>0.0</v>
      </c>
      <c r="F34" s="48">
        <v>0.0</v>
      </c>
      <c r="G34" s="43"/>
      <c r="H34" s="43"/>
      <c r="I34" s="43"/>
      <c r="J34" s="43"/>
      <c r="K34" s="43"/>
      <c r="L34" s="43"/>
      <c r="M34" s="43"/>
      <c r="N34" s="43"/>
      <c r="O34" s="43"/>
      <c r="P34" s="43"/>
      <c r="Q34" s="43"/>
      <c r="R34" s="43"/>
      <c r="S34" s="43"/>
      <c r="T34" s="43"/>
      <c r="U34" s="43"/>
      <c r="V34" s="43"/>
      <c r="W34" s="43"/>
      <c r="X34" s="43"/>
      <c r="Y34" s="43"/>
      <c r="Z34" s="43"/>
    </row>
    <row r="35">
      <c r="A35" s="45" t="s">
        <v>48</v>
      </c>
      <c r="B35" s="59" t="s">
        <v>139</v>
      </c>
      <c r="C35" s="98">
        <f t="shared" si="1"/>
        <v>141064</v>
      </c>
      <c r="D35" s="48">
        <v>138415.0</v>
      </c>
      <c r="E35" s="48">
        <v>2649.0</v>
      </c>
      <c r="F35" s="48">
        <v>0.0</v>
      </c>
      <c r="G35" s="43"/>
      <c r="H35" s="43"/>
      <c r="I35" s="43"/>
      <c r="J35" s="43"/>
      <c r="K35" s="43"/>
      <c r="L35" s="43"/>
      <c r="M35" s="43"/>
      <c r="N35" s="43"/>
      <c r="O35" s="43"/>
      <c r="P35" s="43"/>
      <c r="Q35" s="43"/>
      <c r="R35" s="43"/>
      <c r="S35" s="43"/>
      <c r="T35" s="43"/>
      <c r="U35" s="43"/>
      <c r="V35" s="43"/>
      <c r="W35" s="43"/>
      <c r="X35" s="43"/>
      <c r="Y35" s="43"/>
      <c r="Z35" s="43"/>
    </row>
    <row r="36">
      <c r="A36" s="45" t="s">
        <v>50</v>
      </c>
      <c r="B36" s="59" t="s">
        <v>138</v>
      </c>
      <c r="C36" s="98">
        <f t="shared" si="1"/>
        <v>140061</v>
      </c>
      <c r="D36" s="48">
        <v>140061.0</v>
      </c>
      <c r="E36" s="48">
        <v>0.0</v>
      </c>
      <c r="F36" s="48">
        <v>0.0</v>
      </c>
      <c r="G36" s="43"/>
      <c r="H36" s="43"/>
      <c r="I36" s="43"/>
      <c r="J36" s="43"/>
      <c r="K36" s="43"/>
      <c r="L36" s="43"/>
      <c r="M36" s="43"/>
      <c r="N36" s="43"/>
      <c r="O36" s="43"/>
      <c r="P36" s="43"/>
      <c r="Q36" s="43"/>
      <c r="R36" s="43"/>
      <c r="S36" s="43"/>
      <c r="T36" s="43"/>
      <c r="U36" s="43"/>
      <c r="V36" s="43"/>
      <c r="W36" s="43"/>
      <c r="X36" s="43"/>
      <c r="Y36" s="43"/>
      <c r="Z36" s="43"/>
    </row>
    <row r="37">
      <c r="A37" s="45" t="s">
        <v>52</v>
      </c>
      <c r="B37" s="59" t="s">
        <v>140</v>
      </c>
      <c r="C37" s="98">
        <f t="shared" si="1"/>
        <v>42256</v>
      </c>
      <c r="D37" s="48">
        <v>40525.0</v>
      </c>
      <c r="E37" s="48">
        <v>1731.0</v>
      </c>
      <c r="F37" s="48">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29811</v>
      </c>
      <c r="D38" s="48">
        <v>23376.0</v>
      </c>
      <c r="E38" s="48">
        <v>6435.0</v>
      </c>
      <c r="F38" s="48">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48">
        <v>0.0</v>
      </c>
      <c r="E39" s="48">
        <v>0.0</v>
      </c>
      <c r="F39" s="48">
        <v>0.0</v>
      </c>
      <c r="G39" s="43"/>
      <c r="H39" s="43"/>
      <c r="I39" s="43"/>
      <c r="J39" s="43"/>
      <c r="K39" s="43"/>
      <c r="L39" s="43"/>
      <c r="M39" s="43"/>
      <c r="N39" s="43"/>
      <c r="O39" s="43"/>
      <c r="P39" s="43"/>
      <c r="Q39" s="43"/>
      <c r="R39" s="43"/>
      <c r="S39" s="43"/>
      <c r="T39" s="43"/>
      <c r="U39" s="43"/>
      <c r="V39" s="43"/>
      <c r="W39" s="43"/>
      <c r="X39" s="43"/>
      <c r="Y39" s="43"/>
      <c r="Z39" s="43"/>
    </row>
    <row r="40">
      <c r="A40" s="53">
        <v>25.0</v>
      </c>
      <c r="B40" s="54" t="s">
        <v>142</v>
      </c>
      <c r="C40" s="103">
        <f t="shared" ref="C40:F40" si="2">sum(C3:C39)</f>
        <v>1768966</v>
      </c>
      <c r="D40" s="103">
        <f t="shared" si="2"/>
        <v>1417685</v>
      </c>
      <c r="E40" s="103">
        <f t="shared" si="2"/>
        <v>258663</v>
      </c>
      <c r="F40" s="103">
        <f t="shared" si="2"/>
        <v>92618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ARTS COUNCIL OF SNOHOMISH COUNTY - SHACK ARTS CENTER</v>
      </c>
      <c r="B1" s="5"/>
      <c r="C1" s="2">
        <f>'Revenues 2022'!C1</f>
        <v>2022</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48">
        <v>0.0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1"/>
      <c r="E3" s="48">
        <v>291901.0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48">
        <v>7577.0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1"/>
      <c r="E5" s="48">
        <v>0.0</v>
      </c>
      <c r="F5" s="43"/>
      <c r="G5" s="43"/>
      <c r="H5" s="43"/>
      <c r="I5" s="43"/>
      <c r="J5" s="43"/>
      <c r="K5" s="43"/>
      <c r="L5" s="43"/>
      <c r="M5" s="43"/>
      <c r="N5" s="43"/>
      <c r="O5" s="43"/>
      <c r="P5" s="43"/>
      <c r="Q5" s="43"/>
      <c r="R5" s="43"/>
      <c r="S5" s="43"/>
      <c r="T5" s="43"/>
      <c r="U5" s="43"/>
      <c r="V5" s="43"/>
      <c r="W5" s="43"/>
      <c r="X5" s="43"/>
      <c r="Y5" s="43"/>
      <c r="Z5" s="43"/>
    </row>
    <row r="6">
      <c r="A6" s="49"/>
      <c r="B6" s="45">
        <v>5.0</v>
      </c>
      <c r="C6" s="50" t="s">
        <v>148</v>
      </c>
      <c r="D6" s="81"/>
      <c r="E6" s="48">
        <v>0.0</v>
      </c>
      <c r="F6" s="43"/>
      <c r="G6" s="43"/>
      <c r="H6" s="43"/>
      <c r="I6" s="43"/>
      <c r="J6" s="43"/>
      <c r="K6" s="43"/>
      <c r="L6" s="43"/>
      <c r="M6" s="43"/>
      <c r="N6" s="43"/>
      <c r="O6" s="43"/>
      <c r="P6" s="43"/>
      <c r="Q6" s="43"/>
      <c r="R6" s="43"/>
      <c r="S6" s="43"/>
      <c r="T6" s="43"/>
      <c r="U6" s="43"/>
      <c r="V6" s="43"/>
      <c r="W6" s="43"/>
      <c r="X6" s="43"/>
      <c r="Y6" s="43"/>
      <c r="Z6" s="43"/>
    </row>
    <row r="7">
      <c r="A7" s="49"/>
      <c r="B7" s="45">
        <v>6.0</v>
      </c>
      <c r="C7" s="50" t="s">
        <v>149</v>
      </c>
      <c r="D7" s="81"/>
      <c r="E7" s="48">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1"/>
      <c r="E8" s="48">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1"/>
      <c r="E9" s="48">
        <v>19842.0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48">
        <v>0.0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48">
        <v>7407783.0</v>
      </c>
      <c r="E11" s="48">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48">
        <v>2115868.0</v>
      </c>
      <c r="E12" s="108">
        <f>D11-D12</f>
        <v>5291915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1"/>
      <c r="E13" s="112">
        <v>1680283.0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1"/>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1"/>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1"/>
      <c r="E16" s="112">
        <v>0.0</v>
      </c>
      <c r="F16" s="43"/>
      <c r="G16" s="43"/>
      <c r="H16" s="43"/>
      <c r="I16" s="43"/>
      <c r="J16" s="43"/>
      <c r="K16" s="43"/>
      <c r="L16" s="43"/>
      <c r="M16" s="43"/>
      <c r="N16" s="43"/>
      <c r="O16" s="43"/>
      <c r="P16" s="43"/>
      <c r="Q16" s="43"/>
      <c r="R16" s="43"/>
      <c r="S16" s="43"/>
      <c r="T16" s="43"/>
      <c r="U16" s="43"/>
      <c r="V16" s="43"/>
      <c r="W16" s="43"/>
      <c r="X16" s="43"/>
      <c r="Y16" s="43"/>
      <c r="Z16" s="43"/>
    </row>
    <row r="17">
      <c r="A17" s="51"/>
      <c r="B17" s="45">
        <v>15.0</v>
      </c>
      <c r="C17" s="46" t="s">
        <v>161</v>
      </c>
      <c r="D17" s="111"/>
      <c r="E17" s="48">
        <v>35631.0</v>
      </c>
      <c r="F17" s="43"/>
      <c r="G17" s="43"/>
      <c r="H17" s="43"/>
      <c r="I17" s="43"/>
      <c r="J17" s="43"/>
      <c r="K17" s="43"/>
      <c r="L17" s="43"/>
      <c r="M17" s="43"/>
      <c r="N17" s="43"/>
      <c r="O17" s="43"/>
      <c r="P17" s="43"/>
      <c r="Q17" s="43"/>
      <c r="R17" s="43"/>
      <c r="S17" s="43"/>
      <c r="T17" s="43"/>
      <c r="U17" s="43"/>
      <c r="V17" s="43"/>
      <c r="W17" s="43"/>
      <c r="X17" s="43"/>
      <c r="Y17" s="43"/>
      <c r="Z17" s="43"/>
    </row>
    <row r="18">
      <c r="A18" s="53"/>
      <c r="B18" s="53">
        <v>16.0</v>
      </c>
      <c r="C18" s="54" t="s">
        <v>162</v>
      </c>
      <c r="D18" s="113"/>
      <c r="E18" s="114">
        <f>sum(E2:E17)</f>
        <v>7327149</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48">
        <v>24495.0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48">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48">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48">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4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8" t="s">
        <v>169</v>
      </c>
      <c r="D24" s="119"/>
      <c r="E24" s="4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0"/>
      <c r="E25" s="48">
        <v>1004860.0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48">
        <v>0.0</v>
      </c>
      <c r="F26" s="43"/>
      <c r="G26" s="43"/>
      <c r="H26" s="43"/>
      <c r="I26" s="43"/>
      <c r="J26" s="43"/>
      <c r="K26" s="43"/>
      <c r="L26" s="43"/>
      <c r="M26" s="43"/>
      <c r="N26" s="43"/>
      <c r="O26" s="43"/>
      <c r="P26" s="43"/>
      <c r="Q26" s="43"/>
      <c r="R26" s="43"/>
      <c r="S26" s="43"/>
      <c r="T26" s="43"/>
      <c r="U26" s="43"/>
      <c r="V26" s="43"/>
      <c r="W26" s="43"/>
      <c r="X26" s="43"/>
      <c r="Y26" s="43"/>
      <c r="Z26" s="43"/>
    </row>
    <row r="27">
      <c r="A27" s="51"/>
      <c r="B27" s="115">
        <v>25.0</v>
      </c>
      <c r="C27" s="116" t="s">
        <v>172</v>
      </c>
      <c r="D27" s="117"/>
      <c r="E27" s="48">
        <v>0.0</v>
      </c>
      <c r="F27" s="43"/>
      <c r="G27" s="43"/>
      <c r="H27" s="43"/>
      <c r="I27" s="43"/>
      <c r="J27" s="43"/>
      <c r="K27" s="43"/>
      <c r="L27" s="43"/>
      <c r="M27" s="43"/>
      <c r="N27" s="43"/>
      <c r="O27" s="43"/>
      <c r="P27" s="43"/>
      <c r="Q27" s="43"/>
      <c r="R27" s="43"/>
      <c r="S27" s="43"/>
      <c r="T27" s="43"/>
      <c r="U27" s="43"/>
      <c r="V27" s="43"/>
      <c r="W27" s="43"/>
      <c r="X27" s="43"/>
      <c r="Y27" s="43"/>
      <c r="Z27" s="43"/>
    </row>
    <row r="28">
      <c r="A28" s="121"/>
      <c r="B28" s="122">
        <v>26.0</v>
      </c>
      <c r="C28" s="123" t="s">
        <v>173</v>
      </c>
      <c r="D28" s="124"/>
      <c r="E28" s="125">
        <f>sum(E19:E27)</f>
        <v>1029355</v>
      </c>
      <c r="F28" s="43"/>
      <c r="G28" s="43"/>
      <c r="H28" s="43"/>
      <c r="I28" s="43"/>
      <c r="J28" s="43"/>
      <c r="K28" s="43"/>
      <c r="L28" s="43"/>
      <c r="M28" s="43"/>
      <c r="N28" s="43"/>
      <c r="O28" s="43"/>
      <c r="P28" s="43"/>
      <c r="Q28" s="43"/>
      <c r="R28" s="43"/>
      <c r="S28" s="43"/>
      <c r="T28" s="43"/>
      <c r="U28" s="43"/>
      <c r="V28" s="43"/>
      <c r="W28" s="43"/>
      <c r="X28" s="43"/>
      <c r="Y28" s="43"/>
      <c r="Z28" s="43"/>
    </row>
    <row r="29">
      <c r="A29" s="63" t="s">
        <v>174</v>
      </c>
      <c r="B29" s="126"/>
      <c r="C29" s="127" t="s">
        <v>175</v>
      </c>
      <c r="D29" s="128"/>
      <c r="E29" s="129"/>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48">
        <v>6205469.0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48">
        <v>92325.0</v>
      </c>
      <c r="F31" s="43"/>
      <c r="G31" s="43"/>
      <c r="H31" s="43"/>
      <c r="I31" s="43"/>
      <c r="J31" s="43"/>
      <c r="K31" s="43"/>
      <c r="L31" s="43"/>
      <c r="M31" s="43"/>
      <c r="N31" s="43"/>
      <c r="O31" s="43"/>
      <c r="P31" s="43"/>
      <c r="Q31" s="43"/>
      <c r="R31" s="43"/>
      <c r="S31" s="43"/>
      <c r="T31" s="43"/>
      <c r="U31" s="43"/>
      <c r="V31" s="43"/>
      <c r="W31" s="43"/>
      <c r="X31" s="43"/>
      <c r="Y31" s="43"/>
      <c r="Z31" s="43"/>
    </row>
    <row r="32">
      <c r="A32" s="49"/>
      <c r="B32" s="126"/>
      <c r="C32" s="127" t="s">
        <v>178</v>
      </c>
      <c r="D32" s="128"/>
      <c r="E32" s="129"/>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30">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0"/>
      <c r="E34" s="130">
        <v>0.0</v>
      </c>
      <c r="F34" s="43"/>
      <c r="G34" s="43"/>
      <c r="H34" s="43"/>
      <c r="I34" s="43"/>
      <c r="J34" s="43"/>
      <c r="K34" s="43"/>
      <c r="L34" s="43"/>
      <c r="M34" s="43"/>
      <c r="N34" s="43"/>
      <c r="O34" s="43"/>
      <c r="P34" s="43"/>
      <c r="Q34" s="43"/>
      <c r="R34" s="43"/>
      <c r="S34" s="43"/>
      <c r="T34" s="43"/>
      <c r="U34" s="43"/>
      <c r="V34" s="43"/>
      <c r="W34" s="43"/>
      <c r="X34" s="43"/>
      <c r="Y34" s="43"/>
      <c r="Z34" s="43"/>
    </row>
    <row r="35">
      <c r="A35" s="51"/>
      <c r="B35" s="115">
        <v>31.0</v>
      </c>
      <c r="C35" s="116" t="s">
        <v>181</v>
      </c>
      <c r="D35" s="120"/>
      <c r="E35" s="130">
        <v>0.0</v>
      </c>
      <c r="F35" s="43"/>
      <c r="G35" s="43"/>
      <c r="H35" s="43"/>
      <c r="I35" s="43"/>
      <c r="J35" s="43"/>
      <c r="K35" s="43"/>
      <c r="L35" s="43"/>
      <c r="M35" s="43"/>
      <c r="N35" s="43"/>
      <c r="O35" s="43"/>
      <c r="P35" s="43"/>
      <c r="Q35" s="43"/>
      <c r="R35" s="43"/>
      <c r="S35" s="43"/>
      <c r="T35" s="43"/>
      <c r="U35" s="43"/>
      <c r="V35" s="43"/>
      <c r="W35" s="43"/>
      <c r="X35" s="43"/>
      <c r="Y35" s="43"/>
      <c r="Z35" s="43"/>
    </row>
    <row r="36">
      <c r="A36" s="121"/>
      <c r="B36" s="122">
        <v>32.0</v>
      </c>
      <c r="C36" s="123" t="s">
        <v>182</v>
      </c>
      <c r="D36" s="131"/>
      <c r="E36" s="125">
        <f>sum(E30:E35)</f>
        <v>6297794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7327149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