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<sst xmlns="http://schemas.openxmlformats.org/spreadsheetml/2006/main" count="868" uniqueCount="248">
  <si>
    <t>CATAPULT DESIGN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</si>
  <si>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</si>
  <si>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</si>
  <si>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</si>
  <si>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</si>
  <si>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</si>
  <si>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</si>
  <si>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</si>
  <si>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</si>
  <si>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</si>
  <si>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</si>
  <si>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</si>
  <si>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</si>
  <si>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</si>
  <si>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</si>
  <si>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</si>
  <si>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</si>
  <si>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</si>
  <si>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</si>
  <si>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</si>
  <si>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</si>
  <si>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</si>
  <si>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</si>
  <si>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</si>
  <si>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</si>
  <si>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</si>
  <si>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</si>
  <si>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</si>
  <si>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</si>
  <si>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</si>
  <si>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</si>
  <si>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</si>
  <si>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</si>
  <si>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</si>
  <si>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</si>
  <si>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</si>
  <si>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</si>
  <si>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</si>
  <si>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</si>
  <si>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</si>
  <si>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</si>
  <si>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</si>
  <si>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</si>
  <si>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</si>
  <si>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</si>
  <si>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</si>
  <si>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</si>
  <si>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</si>
  <si>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</si>
  <si>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</si>
  <si>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</si>
  <si>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</si>
  <si>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</si>
  <si>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</si>
  <si>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</si>
  <si>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</si>
  <si>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</si>
  <si>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</si>
  <si>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</si>
  <si>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</si>
  <si>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</si>
  <si>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</si>
  <si>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</si>
  <si>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</si>
  <si>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</si>
  <si>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</si>
  <si>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</si>
  <si>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</si>
  <si>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</si>
  <si>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</si>
  <si>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</si>
  <si>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</si>
  <si>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</si>
  <si>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</si>
  <si>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</si>
  <si>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</si>
  <si>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</si>
  <si>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</si>
  <si>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</si>
  <si>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</si>
  <si>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</si>
  <si>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</si>
  <si>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</si>
  <si>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</si>
  <si>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</si>
  <si>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</si>
  <si>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</si>
  <si>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</si>
  <si>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</si>
  <si>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</si>
  <si>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</si>
  <si>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</si>
  <si>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</si>
  <si>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</si>
  <si>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</si>
  <si>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</si>
  <si>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</si>
  <si>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</si>
  <si>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</si>
  <si>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</si>
  <si>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</si>
  <si>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</si>
  <si>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</si>
  <si>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</si>
  <si>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</si>
  <si>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</si>
  <si>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</si>
  <si>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</si>
  <si>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</si>
  <si>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</si>
  <si>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</si>
  <si>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</si>
  <si>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</si>
  <si>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</si>
  <si>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</si>
  <si>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</si>
  <si>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</si>
  <si>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</si>
  <si>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</si>
  <si>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</si>
  <si>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</si>
  <si>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</si>
  <si>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</si>
  <si>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</si>
  <si>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</si>
  <si>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</si>
  <si>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</si>
  <si>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</si>
  <si>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</si>
  <si>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</si>
  <si>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</si>
  <si>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</si>
  <si>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</si>
  <si>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DESIGN SERVICES</t>
  </si>
  <si>
    <t>DEVELOPMENT</t>
  </si>
  <si>
    <t>DUES &amp; SUBSCRIPTIONS</t>
  </si>
  <si>
    <t>SUPPLIES &amp; MATERIALS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</si>
  <si>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</si>
  <si>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</si>
  <si>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</si>
  <si>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</si>
  <si>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</si>
  <si>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</si>
  <si>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</si>
  <si>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</si>
  <si>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</si>
  <si>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</si>
  <si>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</si>
  <si>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</si>
  <si>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</si>
  <si>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</si>
  <si>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</si>
  <si>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</si>
  <si>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</si>
  <si>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</si>
  <si>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</si>
  <si>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</si>
  <si>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</si>
  <si>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</si>
  <si>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</si>
  <si>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</si>
  <si>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</si>
  <si>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</si>
  <si>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</si>
  <si>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</si>
  <si>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</si>
  <si>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</si>
  <si>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</si>
  <si>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</si>
  <si>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</si>
  <si>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</si>
  <si>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</si>
  <si>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</si>
  <si>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</si>
  <si>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</si>
  <si>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</si>
  <si>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</si>
  <si>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</si>
  <si>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</si>
  <si>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</si>
  <si>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</si>
  <si>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</si>
  <si>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</si>
  <si>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</si>
  <si>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</si>
  <si>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</si>
  <si>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</si>
  <si>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</si>
  <si>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</si>
  <si>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</si>
  <si>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</si>
  <si>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</si>
  <si>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</si>
  <si>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</si>
  <si>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</si>
  <si>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</si>
  <si>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</si>
  <si>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</si>
  <si>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</si>
  <si>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</si>
  <si>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</si>
  <si>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</si>
  <si>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</si>
  <si>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</si>
  <si>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</si>
  <si>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</si>
  <si>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</si>
  <si>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</si>
  <si>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</si>
  <si>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</si>
  <si>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</si>
  <si>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</si>
  <si>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</si>
  <si>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</si>
  <si>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</si>
  <si>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</si>
  <si>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</si>
  <si>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</si>
  <si>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</si>
  <si>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</si>
  <si>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</si>
  <si>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</si>
  <si>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</si>
  <si>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</si>
  <si>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</si>
  <si>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</si>
  <si>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</si>
  <si>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</si>
  <si>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</si>
  <si>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</si>
  <si>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</si>
  <si>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</si>
  <si>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</si>
  <si>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</si>
  <si>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</si>
  <si>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</si>
  <si>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</si>
  <si>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</si>
  <si>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</si>
  <si>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</si>
  <si>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DUES &amp; SUBSCRIPTIONS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</si>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</sst>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CATAPULT DESIGN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1849210</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1849210</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154100.8333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1221830</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7.928769583</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1740356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1849210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154100.8333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11.29361836</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1849210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154100.8333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7.928769583</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1986167</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2042804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0.9722748732</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703699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145390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849089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1849210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0.4591631021</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100058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703699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0.1421886346</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238</v>
      </c>
      <c r="D41" s="75">
        <f>'Expenses 2023'!D40</f>
        <v>952512</v>
      </c>
      <c r="E41" s="164">
        <f t="shared" ref="E41:E44" si="1">D41/$D$44</f>
        <v>0.5150913093</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888998</v>
      </c>
      <c r="E42" s="164">
        <f t="shared" si="1"/>
        <v>0.4807447505</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7700</v>
      </c>
      <c r="E43" s="164">
        <f t="shared" si="1"/>
        <v>0.004163940277</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1849210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53890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7700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6.998701299</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2661773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5967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446.0822859</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2661773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CATAPULT DESIGN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70000.0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70000</v>
      </c>
      <c r="G9" s="58"/>
      <c r="H9" s="58"/>
      <c r="I9" s="58"/>
      <c r="J9" s="58"/>
      <c r="K9" s="58"/>
      <c r="L9" s="58"/>
      <c r="M9" s="58"/>
      <c r="N9" s="58"/>
      <c r="O9" s="58"/>
      <c r="P9" s="58"/>
      <c r="Q9" s="58"/>
      <c r="R9" s="58"/>
      <c r="S9" s="58"/>
      <c r="T9" s="58"/>
      <c r="U9" s="58"/>
      <c r="V9" s="58"/>
      <c r="W9" s="58"/>
      <c r="X9" s="58"/>
      <c r="Y9" s="58"/>
      <c r="Z9" s="58"/>
    </row>
    <row r="10">
      <c r="A10" s="44" t="s">
        <v>62</v>
      </c>
      <c r="B10" s="59" t="s">
        <v>63</v>
      </c>
      <c r="C10" s="60" t="s">
        <v>133</v>
      </c>
      <c r="D10" s="15"/>
      <c r="E10" s="15"/>
      <c r="F10" s="48">
        <v>2189532.0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2189532</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22345.0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2281877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CATAPULT DESIGN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267667</v>
      </c>
      <c r="D7" s="99">
        <v>46842.0</v>
      </c>
      <c r="E7" s="99">
        <v>220825.0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596370</v>
      </c>
      <c r="D9" s="99">
        <v>323620.0</v>
      </c>
      <c r="E9" s="99">
        <v>272750.0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55506</v>
      </c>
      <c r="D10" s="99">
        <v>22712.0</v>
      </c>
      <c r="E10" s="99">
        <v>32794.0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65638</v>
      </c>
      <c r="D11" s="99">
        <v>27427.0</v>
      </c>
      <c r="E11" s="99">
        <v>38211.0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59847</v>
      </c>
      <c r="D12" s="99">
        <v>26657.0</v>
      </c>
      <c r="E12" s="99">
        <v>33190.0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100</v>
      </c>
      <c r="D15" s="99">
        <v>0.0</v>
      </c>
      <c r="E15" s="99">
        <v>100.0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62747</v>
      </c>
      <c r="D16" s="99">
        <v>0.0</v>
      </c>
      <c r="E16" s="99">
        <v>62747.0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123766</v>
      </c>
      <c r="D20" s="99">
        <v>0.0</v>
      </c>
      <c r="E20" s="99">
        <v>123766.0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4940</v>
      </c>
      <c r="D21" s="99">
        <v>0.0</v>
      </c>
      <c r="E21" s="99">
        <v>4940.0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28450</v>
      </c>
      <c r="D22" s="99">
        <v>0.0</v>
      </c>
      <c r="E22" s="99">
        <v>28450.0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39863</v>
      </c>
      <c r="D25" s="99">
        <v>0.0</v>
      </c>
      <c r="E25" s="99">
        <v>39863.0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66044</v>
      </c>
      <c r="D26" s="99">
        <v>23207.0</v>
      </c>
      <c r="E26" s="99">
        <v>42837.0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9638</v>
      </c>
      <c r="D32" s="99">
        <v>0.0</v>
      </c>
      <c r="E32" s="99">
        <v>9638.0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596838</v>
      </c>
      <c r="D34" s="99">
        <v>596838.0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42454</v>
      </c>
      <c r="D35" s="99">
        <v>0.0</v>
      </c>
      <c r="E35" s="99">
        <v>42454.0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240</v>
      </c>
      <c r="C36" s="98">
        <f t="shared" si="1"/>
        <v>5868</v>
      </c>
      <c r="D36" s="99">
        <v>0.0</v>
      </c>
      <c r="E36" s="99">
        <v>5868.0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4287</v>
      </c>
      <c r="D37" s="99">
        <v>4287.0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2030023</v>
      </c>
      <c r="D40" s="103">
        <f t="shared" si="2"/>
        <v>1071590</v>
      </c>
      <c r="E40" s="103">
        <f t="shared" si="2"/>
        <v>958433</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CATAPULT DESIGN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2006727.0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8927.0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1256.0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2016910</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24700.0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24700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1992210.0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1992210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2016910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CATAPULT DESIGN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2030023</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2030023</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169168.5833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2006727</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11.86229122</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1992210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2030023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169168.5833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11.77647741</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2030023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169168.5833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11.86229122</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2189532</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2281877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0.9595311228</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864037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180991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1045028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2030023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0.5147862857</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121144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864037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0.1402069587</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241</v>
      </c>
      <c r="D41" s="75">
        <f>'Expenses 2024'!D40</f>
        <v>1071590</v>
      </c>
      <c r="E41" s="164">
        <f t="shared" ref="E41:E44" si="1">D41/$D$44</f>
        <v>0.5278708665</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958433</v>
      </c>
      <c r="E42" s="164">
        <f t="shared" si="1"/>
        <v>0.4721291335</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2030023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70000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t="str">
        <f>if(D48=0, "$0",D47/D48)</f>
        <v>$0</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2016910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24700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81.6562753</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2016910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CATAPULT DESIGN</v>
      </c>
      <c r="B1" s="2" t="s">
        <v>242</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8"/>
      <c r="B5" s="49"/>
      <c r="C5" s="147" t="s">
        <v>180</v>
      </c>
      <c r="D5" s="176">
        <f>'Ratios 2022'!D8</f>
        <v>10.6159253</v>
      </c>
      <c r="E5" s="176">
        <f>'Ratios 2023'!D8</f>
        <v>7.928769583</v>
      </c>
      <c r="F5" s="176">
        <f>'Ratios 2024'!D8</f>
        <v>11.86229122</v>
      </c>
      <c r="G5" s="176">
        <f>average(D5:F5)</f>
        <v>10.13566203</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8"/>
      <c r="B10" s="49"/>
      <c r="C10" s="147" t="s">
        <v>188</v>
      </c>
      <c r="D10" s="148">
        <f>'Ratios 2022'!D14</f>
        <v>11.60922601</v>
      </c>
      <c r="E10" s="148">
        <f>'Ratios 2023'!D14</f>
        <v>11.29361836</v>
      </c>
      <c r="F10" s="148">
        <f>'Ratios 2024'!D14</f>
        <v>11.77647741</v>
      </c>
      <c r="G10" s="176">
        <f>average(D10:F10)</f>
        <v>11.55977393</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0</v>
      </c>
      <c r="E15" s="179">
        <f>'Ratios 2023'!D20</f>
        <v>0</v>
      </c>
      <c r="F15" s="179">
        <f>'Ratios 2024'!D20</f>
        <v>0</v>
      </c>
      <c r="G15" s="176">
        <f>average(D15:F15)</f>
        <v>0</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0.985593385</v>
      </c>
      <c r="E20" s="162">
        <f>'Ratios 2023'!D26</f>
        <v>0.9722748732</v>
      </c>
      <c r="F20" s="162">
        <f>'Ratios 2024'!D26</f>
        <v>0.9595311228</v>
      </c>
      <c r="G20" s="180">
        <f>average(D20:F20)</f>
        <v>0.9724664603</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0.4622588936</v>
      </c>
      <c r="E25" s="162">
        <f>'Ratios 2023'!D33</f>
        <v>0.4591631021</v>
      </c>
      <c r="F25" s="162">
        <f>'Ratios 2024'!D33</f>
        <v>0.5147862857</v>
      </c>
      <c r="G25" s="180">
        <f>average(D25:F25)</f>
        <v>0.4787360938</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0.1042281281</v>
      </c>
      <c r="E30" s="162">
        <f>'Ratios 2023'!D38</f>
        <v>0.1421886346</v>
      </c>
      <c r="F30" s="162">
        <f>'Ratios 2024'!D38</f>
        <v>0.1402069587</v>
      </c>
      <c r="G30" s="180">
        <f>average(D30:F30)</f>
        <v>0.1288745738</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8"/>
      <c r="B35" s="49"/>
      <c r="C35" s="147" t="s">
        <v>247</v>
      </c>
      <c r="D35" s="162">
        <f>'Ratios 2022'!E41</f>
        <v>0.6429601201</v>
      </c>
      <c r="E35" s="162">
        <f>'Ratios 2023'!E41</f>
        <v>0.5150913093</v>
      </c>
      <c r="F35" s="162">
        <f>'Ratios 2024'!E41</f>
        <v>0.5278708665</v>
      </c>
      <c r="G35" s="180">
        <f t="shared" ref="G35:G37" si="1">average(D35:F35)</f>
        <v>0.5619740986</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0.3511930934</v>
      </c>
      <c r="E36" s="162">
        <f>'Ratios 2023'!E42</f>
        <v>0.4807447505</v>
      </c>
      <c r="F36" s="162">
        <f>'Ratios 2024'!E42</f>
        <v>0.4721291335</v>
      </c>
      <c r="G36" s="180">
        <f t="shared" si="1"/>
        <v>0.4346889925</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0.005846786425</v>
      </c>
      <c r="E37" s="162">
        <f>'Ratios 2023'!E43</f>
        <v>0.004163940277</v>
      </c>
      <c r="F37" s="162">
        <f>'Ratios 2024'!E43</f>
        <v>0</v>
      </c>
      <c r="G37" s="180">
        <f t="shared" si="1"/>
        <v>0.003336908901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3.192340608</v>
      </c>
      <c r="E42" s="165">
        <f>'Ratios 2023'!D49</f>
        <v>6.998701299</v>
      </c>
      <c r="F42" s="165" t="str">
        <f>'Ratios 2024'!D49</f>
        <v>$0</v>
      </c>
      <c r="G42" s="182">
        <f>average(D42:F42)</f>
        <v>5.095520953</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72.30564263</v>
      </c>
      <c r="E47" s="148">
        <f>'Ratios 2023'!D54</f>
        <v>446.0822859</v>
      </c>
      <c r="F47" s="148">
        <f>'Ratios 2024'!D54</f>
        <v>81.6562753</v>
      </c>
      <c r="G47" s="176">
        <f>average(D47:F47)</f>
        <v>200.0147346</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CATAPULT DESIGN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CATAPULT DESIGN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6321.0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23521.0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3500.0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29842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2074474.0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2074474</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481.0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2104797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CATAPULT DESIGN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224821</v>
      </c>
      <c r="D7" s="99">
        <v>91210.0</v>
      </c>
      <c r="E7" s="99">
        <v>133611.0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410401</v>
      </c>
      <c r="D9" s="99">
        <v>222642.0</v>
      </c>
      <c r="E9" s="99">
        <v>187759.0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27649</v>
      </c>
      <c r="D10" s="99">
        <v>14550.0</v>
      </c>
      <c r="E10" s="99">
        <v>13099.0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38559</v>
      </c>
      <c r="D11" s="99">
        <v>22092.0</v>
      </c>
      <c r="E11" s="99">
        <v>16467.0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37642</v>
      </c>
      <c r="D12" s="99">
        <v>21850.0</v>
      </c>
      <c r="E12" s="99">
        <v>15792.0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10685</v>
      </c>
      <c r="D15" s="99">
        <v>0.0</v>
      </c>
      <c r="E15" s="99">
        <v>10685.0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43523</v>
      </c>
      <c r="D16" s="99">
        <v>0.0</v>
      </c>
      <c r="E16" s="99">
        <v>43523.0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9348</v>
      </c>
      <c r="D18" s="99">
        <v>0.0</v>
      </c>
      <c r="E18" s="99">
        <v>0.0</v>
      </c>
      <c r="F18" s="99">
        <v>9348.0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12980</v>
      </c>
      <c r="D20" s="99">
        <v>0.0</v>
      </c>
      <c r="E20" s="99">
        <v>12980.0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9304</v>
      </c>
      <c r="D22" s="99">
        <v>0.0</v>
      </c>
      <c r="E22" s="99">
        <v>9304.0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40958</v>
      </c>
      <c r="D25" s="99">
        <v>0.0</v>
      </c>
      <c r="E25" s="99">
        <v>40958.0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49348</v>
      </c>
      <c r="D26" s="99">
        <v>26774.0</v>
      </c>
      <c r="E26" s="99">
        <v>22574.0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10393</v>
      </c>
      <c r="D28" s="99">
        <v>0.0</v>
      </c>
      <c r="E28" s="99">
        <v>10393.0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6617</v>
      </c>
      <c r="D32" s="99">
        <v>0.0</v>
      </c>
      <c r="E32" s="99">
        <v>6617.0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628511</v>
      </c>
      <c r="D34" s="99">
        <v>628511.0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26665</v>
      </c>
      <c r="D35" s="99">
        <v>0.0</v>
      </c>
      <c r="E35" s="99">
        <v>26665.0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11070</v>
      </c>
      <c r="D36" s="99">
        <v>0.0</v>
      </c>
      <c r="E36" s="99">
        <v>11070.0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353</v>
      </c>
      <c r="D37" s="99">
        <v>353.0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1598827</v>
      </c>
      <c r="D40" s="103">
        <f t="shared" si="2"/>
        <v>1027982</v>
      </c>
      <c r="E40" s="103">
        <f t="shared" si="2"/>
        <v>561497</v>
      </c>
      <c r="F40" s="103">
        <f t="shared" si="2"/>
        <v>9348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CATAPULT DESIGN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1414419.0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153455.0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580.0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1568454</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21692.0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21692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1546762.0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1546762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1568454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CATAPULT DESIGN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1598827</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1598827</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133235.5833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1414419</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10.6159253</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1546762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1598827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133235.5833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11.60922601</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1598827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133235.5833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10.6159253</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2074474</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2104797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0.985593385</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635222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103850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739072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1598827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0.4622588936</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66208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635222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0.1042281281</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1027982</v>
      </c>
      <c r="E41" s="164">
        <f t="shared" ref="E41:E44" si="1">D41/$D$44</f>
        <v>0.6429601201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561497</v>
      </c>
      <c r="E42" s="164">
        <f t="shared" si="1"/>
        <v>0.3511930934</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9348</v>
      </c>
      <c r="E43" s="164">
        <f t="shared" si="1"/>
        <v>0.005846786425</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1598827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29842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9348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3.192340608</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1568454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21692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72.30564263</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1568454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CATAPULT DESIGN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33679.0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20211.0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53890</v>
      </c>
      <c r="G9" s="58"/>
      <c r="H9" s="58"/>
      <c r="I9" s="58"/>
      <c r="J9" s="58"/>
      <c r="K9" s="58"/>
      <c r="L9" s="58"/>
      <c r="M9" s="58"/>
      <c r="N9" s="58"/>
      <c r="O9" s="58"/>
      <c r="P9" s="58"/>
      <c r="Q9" s="58"/>
      <c r="R9" s="58"/>
      <c r="S9" s="58"/>
      <c r="T9" s="58"/>
      <c r="U9" s="58"/>
      <c r="V9" s="58"/>
      <c r="W9" s="58"/>
      <c r="X9" s="58"/>
      <c r="Y9" s="58"/>
      <c r="Z9" s="58"/>
    </row>
    <row r="10">
      <c r="A10" s="44" t="s">
        <v>62</v>
      </c>
      <c r="B10" s="59" t="s">
        <v>63</v>
      </c>
      <c r="C10" s="60" t="s">
        <v>133</v>
      </c>
      <c r="D10" s="15"/>
      <c r="E10" s="15"/>
      <c r="F10" s="48">
        <v>1986167.0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1986167</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2747.0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2042804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CATAPULT DESIGN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248600</v>
      </c>
      <c r="D7" s="99">
        <v>39519.0</v>
      </c>
      <c r="E7" s="99">
        <v>209081.0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455099</v>
      </c>
      <c r="D9" s="99">
        <v>175641.0</v>
      </c>
      <c r="E9" s="99">
        <v>279458.0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51137</v>
      </c>
      <c r="D10" s="99">
        <v>13875.0</v>
      </c>
      <c r="E10" s="99">
        <v>37262.0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48921</v>
      </c>
      <c r="D11" s="99">
        <v>17885.0</v>
      </c>
      <c r="E11" s="99">
        <v>31036.0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45332</v>
      </c>
      <c r="D12" s="99">
        <v>14664.0</v>
      </c>
      <c r="E12" s="99">
        <v>30668.0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12475</v>
      </c>
      <c r="D15" s="99">
        <v>0.0</v>
      </c>
      <c r="E15" s="99">
        <v>12475.0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40565</v>
      </c>
      <c r="D16" s="99">
        <v>0.0</v>
      </c>
      <c r="E16" s="99">
        <v>40565.0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7700</v>
      </c>
      <c r="D18" s="99">
        <v>0.0</v>
      </c>
      <c r="E18" s="99">
        <v>0.0</v>
      </c>
      <c r="F18" s="99">
        <v>7700.0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127529</v>
      </c>
      <c r="D20" s="99">
        <v>0.0</v>
      </c>
      <c r="E20" s="99">
        <v>127529.0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16660</v>
      </c>
      <c r="D22" s="99">
        <v>0.0</v>
      </c>
      <c r="E22" s="99">
        <v>16660.0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27785</v>
      </c>
      <c r="D25" s="99">
        <v>0.0</v>
      </c>
      <c r="E25" s="99">
        <v>27785.0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40475</v>
      </c>
      <c r="D26" s="99">
        <v>10103.0</v>
      </c>
      <c r="E26" s="99">
        <v>30372.0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132</v>
      </c>
      <c r="D28" s="99">
        <v>0.0</v>
      </c>
      <c r="E28" s="99">
        <v>132.0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7536</v>
      </c>
      <c r="D32" s="99">
        <v>0.0</v>
      </c>
      <c r="E32" s="99">
        <v>7536.0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677934</v>
      </c>
      <c r="D34" s="99">
        <v>677934.0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36166</v>
      </c>
      <c r="D35" s="99">
        <v>0.0</v>
      </c>
      <c r="E35" s="99">
        <v>36166.0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2891</v>
      </c>
      <c r="D36" s="99">
        <v>2891.0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135</v>
      </c>
      <c r="C37" s="98">
        <f t="shared" si="1"/>
        <v>2273</v>
      </c>
      <c r="D37" s="99">
        <v>0.0</v>
      </c>
      <c r="E37" s="99">
        <v>2273.0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1849210</v>
      </c>
      <c r="D40" s="103">
        <f t="shared" si="2"/>
        <v>952512</v>
      </c>
      <c r="E40" s="103">
        <f t="shared" si="2"/>
        <v>888998</v>
      </c>
      <c r="F40" s="103">
        <f t="shared" si="2"/>
        <v>7700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CATAPULT DESIGN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1221830.0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1439363.0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580.0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2661773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5967.0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915450.0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921417</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1740356.0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1740356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2661773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