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<sst xmlns="http://schemas.openxmlformats.org/spreadsheetml/2006/main" count="869" uniqueCount="252">
  <si>
    <t>GREATER WASHINGTON URBAN LEAGUE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</si>
  <si>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</si>
  <si>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</si>
  <si>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</si>
  <si>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</si>
  <si>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</si>
  <si>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</si>
  <si>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</si>
  <si>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</si>
  <si>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</si>
  <si>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</si>
  <si>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</si>
  <si>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</si>
  <si>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</si>
  <si>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</si>
  <si>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</si>
  <si>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</si>
  <si>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</si>
  <si>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</si>
  <si>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</si>
  <si>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</si>
  <si>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</si>
  <si>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</si>
  <si>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</si>
  <si>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</si>
  <si>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</si>
  <si>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</si>
  <si>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</si>
  <si>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</si>
  <si>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</si>
  <si>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</si>
  <si>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</si>
  <si>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</si>
  <si>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</si>
  <si>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</si>
  <si>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</si>
  <si>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</si>
  <si>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</si>
  <si>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</si>
  <si>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</si>
  <si>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</si>
  <si>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</si>
  <si>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</si>
  <si>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</si>
  <si>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</si>
  <si>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</si>
  <si>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</si>
  <si>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</si>
  <si>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</si>
  <si>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</si>
  <si>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</si>
  <si>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</si>
  <si>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</si>
  <si>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</si>
  <si>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</si>
  <si>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</si>
  <si>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</si>
  <si>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</si>
  <si>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</si>
  <si>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</si>
  <si>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</si>
  <si>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</si>
  <si>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</si>
  <si>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</si>
  <si>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</si>
  <si>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</si>
  <si>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</si>
  <si>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</si>
  <si>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</si>
  <si>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</si>
  <si>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</si>
  <si>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</si>
  <si>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</si>
  <si>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</si>
  <si>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</si>
  <si>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</si>
  <si>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</si>
  <si>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</si>
  <si>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</si>
  <si>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</si>
  <si>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</si>
  <si>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</si>
  <si>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</si>
  <si>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</si>
  <si>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</si>
  <si>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</si>
  <si>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</si>
  <si>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</si>
  <si>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</si>
  <si>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</si>
  <si>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</si>
  <si>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</si>
  <si>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</si>
  <si>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</si>
  <si>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</si>
  <si>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</si>
  <si>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</si>
  <si>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</si>
  <si>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</si>
  <si>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</si>
  <si>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</si>
  <si>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</si>
  <si>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</si>
  <si>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</si>
  <si>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</si>
  <si>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</si>
  <si>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</si>
  <si>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</si>
  <si>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</si>
  <si>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</si>
  <si>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</si>
  <si>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</si>
  <si>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</si>
  <si>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</si>
  <si>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</si>
  <si>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</si>
  <si>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</si>
  <si>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</si>
  <si>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</si>
  <si>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</si>
  <si>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</si>
  <si>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</si>
  <si>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</si>
  <si>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</si>
  <si>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</si>
  <si>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</si>
  <si>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</si>
  <si>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</si>
  <si>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</si>
  <si>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</si>
  <si>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</si>
  <si>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</si>
  <si>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</si>
  <si>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</si>
  <si>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HOUSING ASSISTANCE PAYM</t>
  </si>
  <si>
    <t>COMMUNICATION &amp; COMPUTI</t>
  </si>
  <si>
    <t>POSTAGE &amp; DELIVERY</t>
  </si>
  <si>
    <t>SUPPLIES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</si>
  <si>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</si>
  <si>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</si>
  <si>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</si>
  <si>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</si>
  <si>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</si>
  <si>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</si>
  <si>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</si>
  <si>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</si>
  <si>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</si>
  <si>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</si>
  <si>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</si>
  <si>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</si>
  <si>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</si>
  <si>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</si>
  <si>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</si>
  <si>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</si>
  <si>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</si>
  <si>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</si>
  <si>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</si>
  <si>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</si>
  <si>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</si>
  <si>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</si>
  <si>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</si>
  <si>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</si>
  <si>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</si>
  <si>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</si>
  <si>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</si>
  <si>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</si>
  <si>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</si>
  <si>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</si>
  <si>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</si>
  <si>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</si>
  <si>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</si>
  <si>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</si>
  <si>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</si>
  <si>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</si>
  <si>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</si>
  <si>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</si>
  <si>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</si>
  <si>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</si>
  <si>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</si>
  <si>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</si>
  <si>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</si>
  <si>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</si>
  <si>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</si>
  <si>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</si>
  <si>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</si>
  <si>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</si>
  <si>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</si>
  <si>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</si>
  <si>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</si>
  <si>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</si>
  <si>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</si>
  <si>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</si>
  <si>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</si>
  <si>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</si>
  <si>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</si>
  <si>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</si>
  <si>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</si>
  <si>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</si>
  <si>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</si>
  <si>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</si>
  <si>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</si>
  <si>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</si>
  <si>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</si>
  <si>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</si>
  <si>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</si>
  <si>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</si>
  <si>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</si>
  <si>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</si>
  <si>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</si>
  <si>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</si>
  <si>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</si>
  <si>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</si>
  <si>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</si>
  <si>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</si>
  <si>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</si>
  <si>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</si>
  <si>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</si>
  <si>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</si>
  <si>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</si>
  <si>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</si>
  <si>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</si>
  <si>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</si>
  <si>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</si>
  <si>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</si>
  <si>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</si>
  <si>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</si>
  <si>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</si>
  <si>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</si>
  <si>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</si>
  <si>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</si>
  <si>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</si>
  <si>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</si>
  <si>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</si>
  <si>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</si>
  <si>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</si>
  <si>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</si>
  <si>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</si>
  <si>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</si>
  <si>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</si>
  <si>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OTHER</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</si>
  <si>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</si>
  <si>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</si>
  <si>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OTHER EXPENSES</t>
  </si>
  <si>
    <t xml:space="preserve"> BAD DEBT EXPENSE</t>
  </si>
  <si>
    <t>SCHOLARSHIPS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</si>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</sst>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GREATER WASHINGTON URBAN LEAGUE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124329016</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271575</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124057441</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10338120.08</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17996226</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1.740763877</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480135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124329016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10360751.33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0.0463417164</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83483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124329016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10360751.33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0.008057620274</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1.748821498</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124077209</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125125831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0.9916194603</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6174978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6174978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124329016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0.04966642702</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6174978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240</v>
      </c>
      <c r="D41" s="75">
        <f>'Expenses 2022'!D40</f>
        <v>122871956</v>
      </c>
      <c r="E41" s="165">
        <f t="shared" ref="E41:E44" si="1">D41/$D$44</f>
        <v>0.9882806118</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811795</v>
      </c>
      <c r="E42" s="165">
        <f t="shared" si="1"/>
        <v>0.006529409032</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645265</v>
      </c>
      <c r="E43" s="165">
        <f t="shared" si="1"/>
        <v>0.005189979144</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124329016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125515862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645265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194.5183173</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19654015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1845026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10.65243254</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2639994</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22613335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0.1167450091</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GREATER WASHINGTON URBAN LEAGUE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22600.0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143065.0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1.5830321E8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1614645.0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160083520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281838.0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635640.0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-353802</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182098.0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182098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159911816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GREATER WASHINGTON URBAN LEAGUE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50885</v>
      </c>
      <c r="D4" s="99">
        <v>50885.0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417414</v>
      </c>
      <c r="D7" s="99">
        <v>393558.0</v>
      </c>
      <c r="E7" s="99">
        <v>23091.0</v>
      </c>
      <c r="F7" s="99">
        <v>765.0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6158761</v>
      </c>
      <c r="D9" s="99">
        <v>5806769.0</v>
      </c>
      <c r="E9" s="99">
        <v>340701.0</v>
      </c>
      <c r="F9" s="99">
        <v>11291.0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858757</v>
      </c>
      <c r="D11" s="99">
        <v>809677.0</v>
      </c>
      <c r="E11" s="99">
        <v>47506.0</v>
      </c>
      <c r="F11" s="99">
        <v>1574.0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542706</v>
      </c>
      <c r="D12" s="99">
        <v>511689.0</v>
      </c>
      <c r="E12" s="99">
        <v>30022.0</v>
      </c>
      <c r="F12" s="99">
        <v>995.0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4905421</v>
      </c>
      <c r="D20" s="99">
        <v>3870795.0</v>
      </c>
      <c r="E20" s="99">
        <v>580865.0</v>
      </c>
      <c r="F20" s="99">
        <v>453761.0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15486</v>
      </c>
      <c r="D21" s="99">
        <v>8390.0</v>
      </c>
      <c r="E21" s="99">
        <v>846.0</v>
      </c>
      <c r="F21" s="99">
        <v>6250.0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641616</v>
      </c>
      <c r="D22" s="99">
        <v>471817.0</v>
      </c>
      <c r="E22" s="99">
        <v>135848.0</v>
      </c>
      <c r="F22" s="99">
        <v>33951.0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1280009</v>
      </c>
      <c r="D25" s="99">
        <v>1157440.0</v>
      </c>
      <c r="E25" s="99">
        <v>122240.0</v>
      </c>
      <c r="F25" s="99">
        <v>329.0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94459</v>
      </c>
      <c r="D26" s="99">
        <v>10579.0</v>
      </c>
      <c r="E26" s="99">
        <v>82388.0</v>
      </c>
      <c r="F26" s="99">
        <v>1492.0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36692</v>
      </c>
      <c r="D28" s="99">
        <v>1350.0</v>
      </c>
      <c r="E28" s="99">
        <v>35342.0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407204</v>
      </c>
      <c r="D29" s="99">
        <v>218711.0</v>
      </c>
      <c r="E29" s="99">
        <v>187113.0</v>
      </c>
      <c r="F29" s="99">
        <v>1380.0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284753</v>
      </c>
      <c r="D31" s="99">
        <v>187893.0</v>
      </c>
      <c r="E31" s="99">
        <v>96860.0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134</v>
      </c>
      <c r="C34" s="98">
        <f t="shared" si="1"/>
        <v>143061921</v>
      </c>
      <c r="D34" s="99">
        <v>1.43055994E8</v>
      </c>
      <c r="E34" s="99">
        <v>5927.0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242</v>
      </c>
      <c r="C35" s="98">
        <f t="shared" si="1"/>
        <v>452164</v>
      </c>
      <c r="D35" s="99">
        <v>301767.0</v>
      </c>
      <c r="E35" s="99">
        <v>73022.0</v>
      </c>
      <c r="F35" s="99">
        <v>77375.0</v>
      </c>
      <c r="G35" s="43"/>
      <c r="H35" s="43"/>
      <c r="I35" s="43"/>
      <c r="J35" s="43"/>
      <c r="K35" s="43"/>
      <c r="L35" s="43"/>
      <c r="M35" s="43"/>
      <c r="N35" s="43"/>
      <c r="O35" s="43"/>
      <c r="P35" s="43"/>
      <c r="Q35" s="43"/>
      <c r="R35" s="43"/>
      <c r="S35" s="43"/>
      <c r="T35" s="43"/>
      <c r="U35" s="43"/>
      <c r="V35" s="43"/>
      <c r="W35" s="43"/>
      <c r="X35" s="43"/>
      <c r="Y35" s="43"/>
      <c r="Z35" s="43"/>
    </row>
    <row r="36">
      <c r="A36" s="45" t="s">
        <v>50</v>
      </c>
      <c r="B36" s="60" t="s">
        <v>243</v>
      </c>
      <c r="C36" s="98">
        <f t="shared" si="1"/>
        <v>43560</v>
      </c>
      <c r="D36" s="99">
        <v>6060.0</v>
      </c>
      <c r="E36" s="99">
        <v>0.0</v>
      </c>
      <c r="F36" s="99">
        <v>37500.0</v>
      </c>
      <c r="G36" s="43"/>
      <c r="H36" s="43"/>
      <c r="I36" s="43"/>
      <c r="J36" s="43"/>
      <c r="K36" s="43"/>
      <c r="L36" s="43"/>
      <c r="M36" s="43"/>
      <c r="N36" s="43"/>
      <c r="O36" s="43"/>
      <c r="P36" s="43"/>
      <c r="Q36" s="43"/>
      <c r="R36" s="43"/>
      <c r="S36" s="43"/>
      <c r="T36" s="43"/>
      <c r="U36" s="43"/>
      <c r="V36" s="43"/>
      <c r="W36" s="43"/>
      <c r="X36" s="43"/>
      <c r="Y36" s="43"/>
      <c r="Z36" s="43"/>
    </row>
    <row r="37">
      <c r="A37" s="45" t="s">
        <v>52</v>
      </c>
      <c r="B37" s="60" t="s">
        <v>244</v>
      </c>
      <c r="C37" s="98">
        <f t="shared" si="1"/>
        <v>10000</v>
      </c>
      <c r="D37" s="99">
        <v>0.0</v>
      </c>
      <c r="E37" s="99">
        <v>10000.0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159261808</v>
      </c>
      <c r="D40" s="104">
        <f t="shared" si="2"/>
        <v>156863374</v>
      </c>
      <c r="E40" s="104">
        <f t="shared" si="2"/>
        <v>1771771</v>
      </c>
      <c r="F40" s="104">
        <f t="shared" si="2"/>
        <v>626663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GREATER WASHINGTON URBAN LEAGUE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9535423.0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2127759.0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73911.0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43412.0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7462523.0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4714339.0</v>
      </c>
      <c r="E12" s="109">
        <f>D11-D12</f>
        <v>2748184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99351.0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14628040</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3327109.0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7106617.0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2528313.0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12962039</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1078370.0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587631.0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1666001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14628040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GREATER WASHINGTON URBAN LEAGUE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159261808</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284753</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158977055</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13248087.92</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9535423</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0.7197584331</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1078370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159261808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13271817.33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0.08125262524</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99351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159261808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13271817.33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0.007485862524</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0.7272442956</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158303210</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159911816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0.9899406683</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6576175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1401463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7977638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159261808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0.05009134393</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858757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6576175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0.130586093</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245</v>
      </c>
      <c r="D41" s="75">
        <f>'Expenses 2023'!D40</f>
        <v>156863374</v>
      </c>
      <c r="E41" s="165">
        <f t="shared" ref="E41:E44" si="1">D41/$D$44</f>
        <v>0.9849403066</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1771771</v>
      </c>
      <c r="E42" s="165">
        <f t="shared" si="1"/>
        <v>0.01112489568</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626663</v>
      </c>
      <c r="E43" s="165">
        <f t="shared" si="1"/>
        <v>0.003934797726</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159261808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160083520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626663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255.4539202</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11780505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10433726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1.129079391</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2528313</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14628040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0.1728401754</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GREATER WASHINGTON URBAN LEAGUE</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181</v>
      </c>
      <c r="D5" s="177">
        <f>'Ratios 2021'!D8</f>
        <v>1.587925408</v>
      </c>
      <c r="E5" s="177">
        <f>'Ratios 2022'!D8</f>
        <v>1.740763877</v>
      </c>
      <c r="F5" s="177">
        <f>'Ratios 2023'!D8</f>
        <v>0.7197584331</v>
      </c>
      <c r="G5" s="177">
        <f>average(D5:F5)</f>
        <v>1.349482573</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189</v>
      </c>
      <c r="D10" s="149">
        <f>'Ratios 2021'!D14</f>
        <v>-0.09007516537</v>
      </c>
      <c r="E10" s="149">
        <f>'Ratios 2022'!D14</f>
        <v>0.0463417164</v>
      </c>
      <c r="F10" s="149">
        <f>'Ratios 2023'!D14</f>
        <v>0.08125262524</v>
      </c>
      <c r="G10" s="177">
        <f>average(D10:F10)</f>
        <v>0.01250639209</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0.02475424898</v>
      </c>
      <c r="E15" s="180">
        <f>'Ratios 2022'!D20</f>
        <v>0.008057620274</v>
      </c>
      <c r="F15" s="180">
        <f>'Ratios 2023'!D20</f>
        <v>0.007485862524</v>
      </c>
      <c r="G15" s="177">
        <f>average(D15:F15)</f>
        <v>0.01343257726</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0.955336991</v>
      </c>
      <c r="E20" s="163">
        <f>'Ratios 2022'!D26</f>
        <v>0.9916194603</v>
      </c>
      <c r="F20" s="163">
        <f>'Ratios 2023'!D26</f>
        <v>0.9899406683</v>
      </c>
      <c r="G20" s="181">
        <f>average(D20:F20)</f>
        <v>0.9789657065</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0.1108695936</v>
      </c>
      <c r="E25" s="163">
        <f>'Ratios 2022'!D33</f>
        <v>0.04966642702</v>
      </c>
      <c r="F25" s="163">
        <f>'Ratios 2023'!D33</f>
        <v>0.05009134393</v>
      </c>
      <c r="G25" s="181">
        <f>average(D25:F25)</f>
        <v>0.0702091215</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v>
      </c>
      <c r="E30" s="163">
        <f>'Ratios 2022'!D38</f>
        <v>0</v>
      </c>
      <c r="F30" s="163">
        <f>'Ratios 2023'!D38</f>
        <v>0.130586093</v>
      </c>
      <c r="G30" s="181">
        <f>average(D30:F30)</f>
        <v>0.04352869766</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0.951750563</v>
      </c>
      <c r="E35" s="163">
        <f>'Ratios 2022'!E41</f>
        <v>0.9882806118</v>
      </c>
      <c r="F35" s="163">
        <f>'Ratios 2023'!E41</f>
        <v>0.9849403066</v>
      </c>
      <c r="G35" s="181">
        <f t="shared" ref="G35:G37" si="1">average(D35:F35)</f>
        <v>0.9749904938</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0.02867942696</v>
      </c>
      <c r="E36" s="163">
        <f>'Ratios 2022'!E42</f>
        <v>0.006529409032</v>
      </c>
      <c r="F36" s="163">
        <f>'Ratios 2023'!E42</f>
        <v>0.01112489568</v>
      </c>
      <c r="G36" s="181">
        <f t="shared" si="1"/>
        <v>0.01544457722</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0.01957001008</v>
      </c>
      <c r="E37" s="163">
        <f>'Ratios 2022'!E43</f>
        <v>0.005189979144</v>
      </c>
      <c r="F37" s="163">
        <f>'Ratios 2023'!E43</f>
        <v>0.003934797726</v>
      </c>
      <c r="G37" s="181">
        <f t="shared" si="1"/>
        <v>0.009564928984</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51.14377276</v>
      </c>
      <c r="E42" s="166">
        <f>'Ratios 2022'!D49</f>
        <v>194.5183173</v>
      </c>
      <c r="F42" s="166">
        <f>'Ratios 2023'!D49</f>
        <v>255.4539202</v>
      </c>
      <c r="G42" s="183">
        <f>average(D42:F42)</f>
        <v>167.0386701</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14.1824266</v>
      </c>
      <c r="E47" s="149">
        <f>'Ratios 2022'!D54</f>
        <v>10.65243254</v>
      </c>
      <c r="F47" s="149">
        <f>'Ratios 2023'!D54</f>
        <v>1.129079391</v>
      </c>
      <c r="G47" s="177">
        <f>average(D47:F47)</f>
        <v>8.654646178</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0.4662533719</v>
      </c>
      <c r="E52" s="184">
        <f>'Ratios 2022'!D59</f>
        <v>0.1167450091</v>
      </c>
      <c r="F52" s="184">
        <f>'Ratios 2023'!D59</f>
        <v>0.1728401754</v>
      </c>
      <c r="G52" s="185">
        <f>average(D52:F52)</f>
        <v>0.2519461855</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GREATER WASHINGTON URBAN LEAGUE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GREATER WASHINGTON URBAN LEAGUE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5655.0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3.5901032E7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1796758.0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37703445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509741.0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736759.0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-227018</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103016.0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103016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37579443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GREATER WASHINGTON URBAN LEAGUE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501190</v>
      </c>
      <c r="D7" s="99">
        <v>480359.0</v>
      </c>
      <c r="E7" s="99">
        <v>20314.0</v>
      </c>
      <c r="F7" s="99">
        <v>517.0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3675283</v>
      </c>
      <c r="D9" s="99">
        <v>3522529.0</v>
      </c>
      <c r="E9" s="99">
        <v>148962.0</v>
      </c>
      <c r="F9" s="99">
        <v>3792.0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3386397</v>
      </c>
      <c r="D20" s="99">
        <v>2704907.0</v>
      </c>
      <c r="E20" s="99">
        <v>167548.0</v>
      </c>
      <c r="F20" s="99">
        <v>513942.0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10212</v>
      </c>
      <c r="D21" s="99">
        <v>1835.0</v>
      </c>
      <c r="E21" s="99">
        <v>2546.0</v>
      </c>
      <c r="F21" s="99">
        <v>5831.0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770376</v>
      </c>
      <c r="D25" s="99">
        <v>508328.0</v>
      </c>
      <c r="E25" s="99">
        <v>262048.0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30613</v>
      </c>
      <c r="D26" s="99">
        <v>4644.0</v>
      </c>
      <c r="E26" s="99">
        <v>12627.0</v>
      </c>
      <c r="F26" s="99">
        <v>13342.0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14400</v>
      </c>
      <c r="D28" s="99">
        <v>3896.0</v>
      </c>
      <c r="E28" s="99">
        <v>540.0</v>
      </c>
      <c r="F28" s="99">
        <v>9964.0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251773</v>
      </c>
      <c r="D29" s="99">
        <v>99121.0</v>
      </c>
      <c r="E29" s="99">
        <v>151902.0</v>
      </c>
      <c r="F29" s="99">
        <v>750.0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261669</v>
      </c>
      <c r="D31" s="99">
        <v>172661.0</v>
      </c>
      <c r="E31" s="99">
        <v>89008.0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28043963</v>
      </c>
      <c r="D34" s="99">
        <v>2.8043963E7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190263</v>
      </c>
      <c r="D35" s="99">
        <v>150421.0</v>
      </c>
      <c r="E35" s="99">
        <v>36314.0</v>
      </c>
      <c r="F35" s="99">
        <v>3528.0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51034</v>
      </c>
      <c r="D36" s="99">
        <v>41491.0</v>
      </c>
      <c r="E36" s="99">
        <v>9353.0</v>
      </c>
      <c r="F36" s="99">
        <v>190.0</v>
      </c>
      <c r="G36" s="43"/>
      <c r="H36" s="43"/>
      <c r="I36" s="43"/>
      <c r="J36" s="43"/>
      <c r="K36" s="43"/>
      <c r="L36" s="43"/>
      <c r="M36" s="43"/>
      <c r="N36" s="43"/>
      <c r="O36" s="43"/>
      <c r="P36" s="43"/>
      <c r="Q36" s="43"/>
      <c r="R36" s="43"/>
      <c r="S36" s="43"/>
      <c r="T36" s="43"/>
      <c r="U36" s="43"/>
      <c r="V36" s="43"/>
      <c r="W36" s="43"/>
      <c r="X36" s="43"/>
      <c r="Y36" s="43"/>
      <c r="Z36" s="43"/>
    </row>
    <row r="37">
      <c r="A37" s="45" t="s">
        <v>52</v>
      </c>
      <c r="B37" s="103" t="s">
        <v>137</v>
      </c>
      <c r="C37" s="98">
        <f t="shared" si="1"/>
        <v>40439</v>
      </c>
      <c r="D37" s="99">
        <v>24715.0</v>
      </c>
      <c r="E37" s="99">
        <v>0.0</v>
      </c>
      <c r="F37" s="99">
        <v>15724.0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442527</v>
      </c>
      <c r="D38" s="99">
        <v>93706.0</v>
      </c>
      <c r="E38" s="99">
        <v>179196.0</v>
      </c>
      <c r="F38" s="99">
        <v>169625.0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37670139</v>
      </c>
      <c r="D40" s="104">
        <f t="shared" si="2"/>
        <v>35852576</v>
      </c>
      <c r="E40" s="104">
        <f t="shared" si="2"/>
        <v>1080358</v>
      </c>
      <c r="F40" s="104">
        <f t="shared" si="2"/>
        <v>737205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GREATER WASHINGTON URBAN LEAGUE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4950155.0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3201679.0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359721.0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85676.0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7105285.0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4158011.0</v>
      </c>
      <c r="E12" s="109">
        <f>D11-D12</f>
        <v>2947274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77708.0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11622213</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606189.0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2550818.0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2868078.0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5397764.0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11422849</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-282762.0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482126.0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199364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11622213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GREATER WASHINGTON URBAN LEAGUE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37670139</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261669</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37408470</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3117372.5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4950155</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1.587925408</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-282762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37670139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3139178.25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-0.09007516537</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77708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37670139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3139178.25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0.02475424898</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1.612679657</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35901032</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37579443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0.955336991</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4176473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4176473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37670139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0.1108695936</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4176473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35852576</v>
      </c>
      <c r="E41" s="165">
        <f t="shared" ref="E41:E44" si="1">D41/$D$44</f>
        <v>0.951750563</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1080358</v>
      </c>
      <c r="E42" s="165">
        <f t="shared" si="1"/>
        <v>0.02867942696</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737205</v>
      </c>
      <c r="E43" s="165">
        <f t="shared" si="1"/>
        <v>0.01957001008</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37670139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37703445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737205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51.14377276</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8597231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606189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14.1824266</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5418896</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11622213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0.4662533719</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GREATER WASHINGTON URBAN LEAGUE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4029.0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1.24077209E8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1434624.0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125515862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185300.0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680265.0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-494965</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104934.0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104934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125125831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GREATER WASHINGTON URBAN LEAGUE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552831</v>
      </c>
      <c r="D7" s="99">
        <v>548036.0</v>
      </c>
      <c r="E7" s="99">
        <v>4678.0</v>
      </c>
      <c r="F7" s="99">
        <v>117.0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5622147</v>
      </c>
      <c r="D9" s="99">
        <v>5573384.0</v>
      </c>
      <c r="E9" s="99">
        <v>47571.0</v>
      </c>
      <c r="F9" s="99">
        <v>1192.0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4509933</v>
      </c>
      <c r="D20" s="99">
        <v>3977588.0</v>
      </c>
      <c r="E20" s="99">
        <v>195467.0</v>
      </c>
      <c r="F20" s="99">
        <v>336878.0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18379</v>
      </c>
      <c r="D21" s="99">
        <v>2752.0</v>
      </c>
      <c r="E21" s="99">
        <v>7127.0</v>
      </c>
      <c r="F21" s="99">
        <v>8500.0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1022517</v>
      </c>
      <c r="D25" s="99">
        <v>974838.0</v>
      </c>
      <c r="E25" s="99">
        <v>25779.0</v>
      </c>
      <c r="F25" s="99">
        <v>21900.0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45661</v>
      </c>
      <c r="D26" s="99">
        <v>8754.0</v>
      </c>
      <c r="E26" s="99">
        <v>26270.0</v>
      </c>
      <c r="F26" s="99">
        <v>10637.0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11905</v>
      </c>
      <c r="D28" s="99">
        <v>1532.0</v>
      </c>
      <c r="E28" s="99">
        <v>10373.0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428648</v>
      </c>
      <c r="D29" s="99">
        <v>179641.0</v>
      </c>
      <c r="E29" s="99">
        <v>248499.0</v>
      </c>
      <c r="F29" s="99">
        <v>508.0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271575</v>
      </c>
      <c r="D31" s="99">
        <v>179197.0</v>
      </c>
      <c r="E31" s="99">
        <v>92378.0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134</v>
      </c>
      <c r="C34" s="98">
        <f t="shared" si="1"/>
        <v>110795140</v>
      </c>
      <c r="D34" s="99">
        <v>1.1079514E8</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239</v>
      </c>
      <c r="C35" s="98">
        <f t="shared" si="1"/>
        <v>436001</v>
      </c>
      <c r="D35" s="99">
        <v>175946.0</v>
      </c>
      <c r="E35" s="99">
        <v>123323.0</v>
      </c>
      <c r="F35" s="99">
        <v>136732.0</v>
      </c>
      <c r="G35" s="43"/>
      <c r="H35" s="43"/>
      <c r="I35" s="43"/>
      <c r="J35" s="43"/>
      <c r="K35" s="43"/>
      <c r="L35" s="43"/>
      <c r="M35" s="43"/>
      <c r="N35" s="43"/>
      <c r="O35" s="43"/>
      <c r="P35" s="43"/>
      <c r="Q35" s="43"/>
      <c r="R35" s="43"/>
      <c r="S35" s="43"/>
      <c r="T35" s="43"/>
      <c r="U35" s="43"/>
      <c r="V35" s="43"/>
      <c r="W35" s="43"/>
      <c r="X35" s="43"/>
      <c r="Y35" s="43"/>
      <c r="Z35" s="43"/>
    </row>
    <row r="36">
      <c r="A36" s="45" t="s">
        <v>50</v>
      </c>
      <c r="B36" s="60" t="s">
        <v>135</v>
      </c>
      <c r="C36" s="98">
        <f t="shared" si="1"/>
        <v>333742</v>
      </c>
      <c r="D36" s="99">
        <v>326988.0</v>
      </c>
      <c r="E36" s="99">
        <v>1645.0</v>
      </c>
      <c r="F36" s="99">
        <v>5109.0</v>
      </c>
      <c r="G36" s="43"/>
      <c r="H36" s="43"/>
      <c r="I36" s="43"/>
      <c r="J36" s="43"/>
      <c r="K36" s="43"/>
      <c r="L36" s="43"/>
      <c r="M36" s="43"/>
      <c r="N36" s="43"/>
      <c r="O36" s="43"/>
      <c r="P36" s="43"/>
      <c r="Q36" s="43"/>
      <c r="R36" s="43"/>
      <c r="S36" s="43"/>
      <c r="T36" s="43"/>
      <c r="U36" s="43"/>
      <c r="V36" s="43"/>
      <c r="W36" s="43"/>
      <c r="X36" s="43"/>
      <c r="Y36" s="43"/>
      <c r="Z36" s="43"/>
    </row>
    <row r="37">
      <c r="A37" s="45" t="s">
        <v>52</v>
      </c>
      <c r="B37" s="60" t="s">
        <v>136</v>
      </c>
      <c r="C37" s="98">
        <f t="shared" si="1"/>
        <v>121859</v>
      </c>
      <c r="D37" s="99">
        <v>70122.0</v>
      </c>
      <c r="E37" s="99">
        <v>557.0</v>
      </c>
      <c r="F37" s="99">
        <v>51180.0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158678</v>
      </c>
      <c r="D38" s="99">
        <v>58038.0</v>
      </c>
      <c r="E38" s="99">
        <v>28128.0</v>
      </c>
      <c r="F38" s="99">
        <v>72512.0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124329016</v>
      </c>
      <c r="D40" s="104">
        <f t="shared" si="2"/>
        <v>122871956</v>
      </c>
      <c r="E40" s="104">
        <f t="shared" si="2"/>
        <v>811795</v>
      </c>
      <c r="F40" s="104">
        <f t="shared" si="2"/>
        <v>645265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GREATER WASHINGTON URBAN LEAGUE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1.7996226E7</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1589792.0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65146.0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2851.0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7305423.0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4429586.0</v>
      </c>
      <c r="E12" s="109">
        <f>D11-D12</f>
        <v>2875837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83483.0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22613335</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1845026.0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2539994.0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100000.0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1.7125326E7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21610346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480135.0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522854.0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1002989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22613335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