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<sst xmlns="http://schemas.openxmlformats.org/spreadsheetml/2006/main" count="867" uniqueCount="250">
  <si>
    <t>UNITED WORKING FAMILIES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</si>
  <si>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</si>
  <si>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</si>
  <si>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</si>
  <si>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</si>
  <si>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</si>
  <si>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</si>
  <si>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</si>
  <si>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</si>
  <si>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</si>
  <si>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</si>
  <si>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</si>
  <si>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</si>
  <si>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</si>
  <si>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</si>
  <si>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</si>
  <si>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</si>
  <si>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</si>
  <si>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</si>
  <si>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</si>
  <si>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</si>
  <si>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</si>
  <si>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</si>
  <si>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</si>
  <si>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</si>
  <si>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</si>
  <si>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</si>
  <si>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</si>
  <si>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</si>
  <si>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</si>
  <si>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</si>
  <si>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</si>
  <si>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</si>
  <si>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</si>
  <si>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</si>
  <si>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</si>
  <si>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</si>
  <si>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</si>
  <si>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</si>
  <si>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</si>
  <si>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</si>
  <si>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</si>
  <si>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</si>
  <si>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</si>
  <si>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</si>
  <si>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</si>
  <si>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</si>
  <si>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</si>
  <si>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</si>
  <si>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</si>
  <si>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</si>
  <si>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</si>
  <si>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</si>
  <si>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</si>
  <si>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</si>
  <si>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</si>
  <si>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</si>
  <si>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</si>
  <si>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</si>
  <si>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</si>
  <si>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</si>
  <si>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</si>
  <si>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</si>
  <si>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</si>
  <si>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</si>
  <si>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</si>
  <si>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</si>
  <si>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</si>
  <si>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</si>
  <si>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</si>
  <si>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</si>
  <si>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</si>
  <si>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</si>
  <si>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</si>
  <si>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</si>
  <si>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</si>
  <si>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</si>
  <si>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</si>
  <si>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</si>
  <si>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</si>
  <si>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</si>
  <si>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</si>
  <si>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</si>
  <si>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</si>
  <si>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</si>
  <si>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</si>
  <si>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</si>
  <si>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</si>
  <si>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</si>
  <si>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</si>
  <si>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</si>
  <si>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</si>
  <si>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</si>
  <si>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</si>
  <si>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</si>
  <si>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</si>
  <si>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SHARED EXPENSE REIMBUR</t>
  </si>
  <si>
    <t>SERVICES RENDERED</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</si>
  <si>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</si>
  <si>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</si>
  <si>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</si>
  <si>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</si>
  <si>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</si>
  <si>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</si>
  <si>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</si>
  <si>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</si>
  <si>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</si>
  <si>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</si>
  <si>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</si>
  <si>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</si>
  <si>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</si>
  <si>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</si>
  <si>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</si>
  <si>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</si>
  <si>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</si>
  <si>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</si>
  <si>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</si>
  <si>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</si>
  <si>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</si>
  <si>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</si>
  <si>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</si>
  <si>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</si>
  <si>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</si>
  <si>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</si>
  <si>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</si>
  <si>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</si>
  <si>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</si>
  <si>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</si>
  <si>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</si>
  <si>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</si>
  <si>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</si>
  <si>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</si>
  <si>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</si>
  <si>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</si>
  <si>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</si>
  <si>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ORGANIZING STIPENDS</t>
  </si>
  <si>
    <t>TRANSFER TO UNITED WORK</t>
  </si>
  <si>
    <t>PHONE BANK, BLASTS, POL</t>
  </si>
  <si>
    <t>EDUCATION AND TRAINING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</si>
  <si>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</si>
  <si>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</si>
  <si>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</si>
  <si>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</si>
  <si>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</si>
  <si>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</si>
  <si>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</si>
  <si>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</si>
  <si>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</si>
  <si>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</si>
  <si>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</si>
  <si>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</si>
  <si>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</si>
  <si>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</si>
  <si>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</si>
  <si>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</si>
  <si>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</si>
  <si>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</si>
  <si>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</si>
  <si>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</si>
  <si>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</si>
  <si>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</si>
  <si>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</si>
  <si>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</si>
  <si>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</si>
  <si>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</si>
  <si>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</si>
  <si>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</si>
  <si>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</si>
  <si>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</si>
  <si>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</si>
  <si>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</si>
  <si>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</si>
  <si>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</si>
  <si>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</si>
  <si>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</si>
  <si>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</si>
  <si>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</si>
  <si>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</si>
  <si>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</si>
  <si>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</si>
  <si>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</si>
  <si>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</si>
  <si>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</si>
  <si>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</si>
  <si>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</si>
  <si>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</si>
  <si>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</si>
  <si>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</si>
  <si>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</si>
  <si>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</si>
  <si>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</si>
  <si>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</si>
  <si>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</si>
  <si>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</si>
  <si>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</si>
  <si>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</si>
  <si>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</si>
  <si>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</si>
  <si>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</si>
  <si>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</si>
  <si>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</si>
  <si>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</si>
  <si>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</si>
  <si>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</si>
  <si>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</si>
  <si>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</si>
  <si>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</si>
  <si>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</si>
  <si>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</si>
  <si>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</si>
  <si>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</si>
  <si>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</si>
  <si>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</si>
  <si>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</si>
  <si>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</si>
  <si>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</si>
  <si>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</si>
  <si>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</si>
  <si>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</si>
  <si>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</si>
  <si>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</si>
  <si>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</si>
  <si>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</si>
  <si>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</si>
  <si>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</si>
  <si>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</si>
  <si>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</si>
  <si>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</si>
  <si>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</si>
  <si>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</si>
  <si>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</si>
  <si>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</si>
  <si>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</si>
  <si>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</si>
  <si>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</si>
  <si>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</si>
  <si>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</si>
  <si>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</si>
  <si>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</si>
  <si>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</si>
  <si>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MEMBERSHIP, DUES, SUBSC</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</si>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</sst>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quot;$&quot;#,##0"/>
    <numFmt numFmtId="165" formatCode="m/d/yyyy"/>
    <numFmt numFmtId="166" formatCode="0.0"/>
    <numFmt numFmtId="167" formatCode="0.0%"/>
    <numFmt numFmtId="168" formatCode="&quot;$&quot;#,##0.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4">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2"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UNITED WORKING FAMILIES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923102</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923102</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76925.16667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88824</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1.154680631</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88824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923102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76925.16667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1.154680631</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923102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76925.16667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1.154680631</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560014</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958562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0.5842230341</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450583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81175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531758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923102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0.5760555172</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41336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450583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0.0917389249</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241</v>
      </c>
      <c r="D41" s="75">
        <f>'Expenses 2023'!D40</f>
        <v>745176</v>
      </c>
      <c r="E41" s="164">
        <f t="shared" ref="E41:E44" si="1">D41/$D$44</f>
        <v>0.8072520697</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177926</v>
      </c>
      <c r="E42" s="164">
        <f t="shared" si="1"/>
        <v>0.1927479303</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923102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843078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t="str">
        <f>if(D48=0, "$0",D47/D48)</f>
        <v>$0</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88824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if(D53=0,0,D52/D53)</f>
        <v>0</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88824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UNITED WORKING FAMILIES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40480.0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691954.0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732434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6672.0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6672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739106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UNITED WORKING FAMILIES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2220</v>
      </c>
      <c r="D3" s="99">
        <v>2220.0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88042</v>
      </c>
      <c r="D9" s="99">
        <v>88042.0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9602</v>
      </c>
      <c r="D11" s="99">
        <v>9602.0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9503</v>
      </c>
      <c r="D12" s="99">
        <v>9503.0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18973</v>
      </c>
      <c r="D16" s="99">
        <v>0.0</v>
      </c>
      <c r="E16" s="99">
        <v>18973.0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135124</v>
      </c>
      <c r="D20" s="99">
        <v>0.0</v>
      </c>
      <c r="E20" s="99">
        <v>135124.0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24935</v>
      </c>
      <c r="D22" s="99">
        <v>4987.0</v>
      </c>
      <c r="E22" s="99">
        <v>19948.0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4596</v>
      </c>
      <c r="D23" s="99">
        <v>2298.0</v>
      </c>
      <c r="E23" s="99">
        <v>2298.0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4036</v>
      </c>
      <c r="D28" s="99">
        <v>2018.0</v>
      </c>
      <c r="E28" s="99">
        <v>2018.0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240</v>
      </c>
      <c r="C34" s="98">
        <f t="shared" si="1"/>
        <v>139</v>
      </c>
      <c r="D34" s="99">
        <v>139.0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297170</v>
      </c>
      <c r="D40" s="103">
        <f t="shared" si="2"/>
        <v>118809</v>
      </c>
      <c r="E40" s="103">
        <f t="shared" si="2"/>
        <v>178361</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UNITED WORKING FAMILIES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530760.0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530760</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530760.0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530760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530760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UNITED WORKING FAMILIES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297170</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297170</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24764.16667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530760</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21.43258068</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530760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297170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24764.16667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21.43258068</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297170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24764.16667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21.43258068</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691954</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739106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0.9362040086</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88042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19105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107147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297170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0.3605579298</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9602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88042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0.1090615842</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243</v>
      </c>
      <c r="D41" s="75">
        <f>'Expenses 2024'!D40</f>
        <v>118809</v>
      </c>
      <c r="E41" s="164">
        <f t="shared" ref="E41:E44" si="1">D41/$D$44</f>
        <v>0.3998014604</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178361</v>
      </c>
      <c r="E42" s="164">
        <f t="shared" si="1"/>
        <v>0.6001985396</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297170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732434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t="str">
        <f>if(D48=0, "$0",D47/D48)</f>
        <v>$0</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530760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if(D53=0,0,D52/D53)</f>
        <v>0</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530760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UNITED WORKING FAMILIES</v>
      </c>
      <c r="B1" s="2" t="s">
        <v>244</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8"/>
      <c r="B5" s="49"/>
      <c r="C5" s="147" t="s">
        <v>182</v>
      </c>
      <c r="D5" s="176">
        <f>'Ratios 2022'!D8</f>
        <v>0.6136473402</v>
      </c>
      <c r="E5" s="176">
        <f>'Ratios 2023'!D8</f>
        <v>1.154680631</v>
      </c>
      <c r="F5" s="176">
        <f>'Ratios 2024'!D8</f>
        <v>21.43258068</v>
      </c>
      <c r="G5" s="176">
        <f>average(D5:F5)</f>
        <v>7.733636216</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8"/>
      <c r="B10" s="49"/>
      <c r="C10" s="147" t="s">
        <v>190</v>
      </c>
      <c r="D10" s="148">
        <f>'Ratios 2022'!D14</f>
        <v>0.6136473402</v>
      </c>
      <c r="E10" s="148">
        <f>'Ratios 2023'!D14</f>
        <v>1.154680631</v>
      </c>
      <c r="F10" s="148">
        <f>'Ratios 2024'!D14</f>
        <v>21.43258068</v>
      </c>
      <c r="G10" s="176">
        <f>average(D10:F10)</f>
        <v>7.733636216</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0</v>
      </c>
      <c r="E15" s="179">
        <f>'Ratios 2023'!D20</f>
        <v>0</v>
      </c>
      <c r="F15" s="179">
        <f>'Ratios 2024'!D20</f>
        <v>0</v>
      </c>
      <c r="G15" s="176">
        <f>average(D15:F15)</f>
        <v>0</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0.689316183</v>
      </c>
      <c r="E20" s="162">
        <f>'Ratios 2023'!D26</f>
        <v>0.5842230341</v>
      </c>
      <c r="F20" s="162">
        <f>'Ratios 2024'!D26</f>
        <v>0.9362040086</v>
      </c>
      <c r="G20" s="180">
        <f>average(D20:F20)</f>
        <v>0.7365810752</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0.4664594881</v>
      </c>
      <c r="E25" s="162">
        <f>'Ratios 2023'!D33</f>
        <v>0.5760555172</v>
      </c>
      <c r="F25" s="162">
        <f>'Ratios 2024'!D33</f>
        <v>0.3605579298</v>
      </c>
      <c r="G25" s="180">
        <f>average(D25:F25)</f>
        <v>0.4676909783</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0.07299526275</v>
      </c>
      <c r="E30" s="162">
        <f>'Ratios 2023'!D38</f>
        <v>0.0917389249</v>
      </c>
      <c r="F30" s="162">
        <f>'Ratios 2024'!D38</f>
        <v>0.1090615842</v>
      </c>
      <c r="G30" s="180">
        <f>average(D30:F30)</f>
        <v>0.0912652573</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8"/>
      <c r="B35" s="49"/>
      <c r="C35" s="147" t="s">
        <v>249</v>
      </c>
      <c r="D35" s="162">
        <f>'Ratios 2022'!E41</f>
        <v>0.7740421103</v>
      </c>
      <c r="E35" s="162">
        <f>'Ratios 2023'!E41</f>
        <v>0.8072520697</v>
      </c>
      <c r="F35" s="162">
        <f>'Ratios 2024'!E41</f>
        <v>0.3998014604</v>
      </c>
      <c r="G35" s="180">
        <f t="shared" ref="G35:G37" si="1">average(D35:F35)</f>
        <v>0.6603652135</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0.2259578897</v>
      </c>
      <c r="E36" s="162">
        <f>'Ratios 2023'!E42</f>
        <v>0.1927479303</v>
      </c>
      <c r="F36" s="162">
        <f>'Ratios 2024'!E42</f>
        <v>0.6001985396</v>
      </c>
      <c r="G36" s="180">
        <f t="shared" si="1"/>
        <v>0.3396347865</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v>
      </c>
      <c r="E37" s="162">
        <f>'Ratios 2023'!E43</f>
        <v>0</v>
      </c>
      <c r="F37" s="162">
        <f>'Ratios 2024'!E43</f>
        <v>0</v>
      </c>
      <c r="G37" s="180">
        <f t="shared" si="1"/>
        <v>0</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8"/>
      <c r="B42" s="49"/>
      <c r="C42" s="147" t="s">
        <v>225</v>
      </c>
      <c r="D42" s="165" t="str">
        <f>'Ratios 2022'!D49</f>
        <v>$0</v>
      </c>
      <c r="E42" s="165" t="str">
        <f>'Ratios 2023'!D49</f>
        <v>$0</v>
      </c>
      <c r="F42" s="165" t="str">
        <f>'Ratios 2024'!D49</f>
        <v>$0</v>
      </c>
      <c r="G42" s="182">
        <f>if(D42+E42+F42=0,0,average(D42:F42))</f>
        <v>0</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0</v>
      </c>
      <c r="E47" s="148">
        <f>'Ratios 2023'!D54</f>
        <v>0</v>
      </c>
      <c r="F47" s="148">
        <f>'Ratios 2024'!D54</f>
        <v>0</v>
      </c>
      <c r="G47" s="176">
        <f>average(D47:F47)</f>
        <v>0</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8"/>
      <c r="B52" s="49"/>
      <c r="C52" s="147" t="s">
        <v>237</v>
      </c>
      <c r="D52" s="167">
        <f>'Ratios 2022'!D59</f>
        <v>0</v>
      </c>
      <c r="E52" s="167">
        <f>'Ratios 2023'!D59</f>
        <v>0</v>
      </c>
      <c r="F52" s="167">
        <f>'Ratios 2024'!D59</f>
        <v>0</v>
      </c>
      <c r="G52" s="183">
        <f>average(D52:F52)</f>
        <v>0</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UNITED WORKING FAMILIES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UNITED WORKING FAMILIES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266432.0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690670.0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957102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40562.0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97</v>
      </c>
      <c r="D40" s="74"/>
      <c r="E40" s="48">
        <v>4300.0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44862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1001964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UNITED WORKING FAMILIES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219037</v>
      </c>
      <c r="D3" s="99">
        <v>219037.0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418808</v>
      </c>
      <c r="D9" s="99">
        <v>418808.0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30571</v>
      </c>
      <c r="D11" s="99">
        <v>30571.0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37392</v>
      </c>
      <c r="D12" s="99">
        <v>37392.0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188</v>
      </c>
      <c r="D15" s="99">
        <v>0.0</v>
      </c>
      <c r="E15" s="99">
        <v>188.0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7347</v>
      </c>
      <c r="D16" s="99">
        <v>0.0</v>
      </c>
      <c r="E16" s="99">
        <v>7347.0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110605</v>
      </c>
      <c r="D20" s="99">
        <v>0.0</v>
      </c>
      <c r="E20" s="99">
        <v>110605.0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119282</v>
      </c>
      <c r="D22" s="99">
        <v>23856.0</v>
      </c>
      <c r="E22" s="99">
        <v>95426.0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10596</v>
      </c>
      <c r="D23" s="99">
        <v>5298.0</v>
      </c>
      <c r="E23" s="99">
        <v>5298.0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15184</v>
      </c>
      <c r="D28" s="99">
        <v>7592.0</v>
      </c>
      <c r="E28" s="99">
        <v>7592.0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9341</v>
      </c>
      <c r="D32" s="99">
        <v>0.0</v>
      </c>
      <c r="E32" s="99">
        <v>9341.0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40256</v>
      </c>
      <c r="D34" s="99">
        <v>40256.0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24000</v>
      </c>
      <c r="D35" s="99">
        <v>24000.0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503</v>
      </c>
      <c r="D36" s="99">
        <v>503.0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350</v>
      </c>
      <c r="D37" s="99">
        <v>350.0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84</v>
      </c>
      <c r="D38" s="99">
        <v>84.0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1043544</v>
      </c>
      <c r="D40" s="103">
        <f t="shared" si="2"/>
        <v>807747</v>
      </c>
      <c r="E40" s="103">
        <f t="shared" si="2"/>
        <v>235797</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UNITED WORKING FAMILIES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53364.0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53364</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53364.0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53364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53364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UNITED WORKING FAMILIES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1043544</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1043544</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86962</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53364</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0.6136473402</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53364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1043544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86962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0.6136473402</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1043544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86962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0.6136473402</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690670</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1001964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0.689316183</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418808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67963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486771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1043544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0.4664594881</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30571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418808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0.07299526275</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807747</v>
      </c>
      <c r="E41" s="164">
        <f t="shared" ref="E41:E44" si="1">D41/$D$44</f>
        <v>0.7740421103</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235797</v>
      </c>
      <c r="E42" s="164">
        <f t="shared" si="1"/>
        <v>0.2259578897</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1043544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957102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t="str">
        <f>if(D48=0, "$0",D47/D48)</f>
        <v>$0</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53364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if(D53=0,0,D52/D53)</f>
        <v>0</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53364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UNITED WORKING FAMILIES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283064.0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560014.0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843078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103946.0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97</v>
      </c>
      <c r="D40" s="74"/>
      <c r="E40" s="48">
        <v>11538.0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115484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958562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UNITED WORKING FAMILIES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74195</v>
      </c>
      <c r="D3" s="99">
        <v>74195.0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450583</v>
      </c>
      <c r="D9" s="99">
        <v>450583.0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41336</v>
      </c>
      <c r="D11" s="99">
        <v>41336.0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39839</v>
      </c>
      <c r="D12" s="99">
        <v>39839.0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656</v>
      </c>
      <c r="D15" s="99">
        <v>0.0</v>
      </c>
      <c r="E15" s="99">
        <v>656.0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31612</v>
      </c>
      <c r="D16" s="99">
        <v>0.0</v>
      </c>
      <c r="E16" s="99">
        <v>31612.0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49600</v>
      </c>
      <c r="D20" s="99">
        <v>0.0</v>
      </c>
      <c r="E20" s="99">
        <v>49600.0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80223</v>
      </c>
      <c r="D22" s="99">
        <v>16045.0</v>
      </c>
      <c r="E22" s="99">
        <v>64178.0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26847</v>
      </c>
      <c r="D23" s="99">
        <v>13424.0</v>
      </c>
      <c r="E23" s="99">
        <v>13423.0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18232</v>
      </c>
      <c r="D28" s="99">
        <v>9116.0</v>
      </c>
      <c r="E28" s="99">
        <v>9116.0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9341</v>
      </c>
      <c r="D32" s="99">
        <v>0.0</v>
      </c>
      <c r="E32" s="99">
        <v>9341.0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136</v>
      </c>
      <c r="C34" s="98">
        <f t="shared" si="1"/>
        <v>95900</v>
      </c>
      <c r="D34" s="99">
        <v>95900.0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4580</v>
      </c>
      <c r="D35" s="99">
        <v>4580.0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240</v>
      </c>
      <c r="C36" s="98">
        <f t="shared" si="1"/>
        <v>158</v>
      </c>
      <c r="D36" s="99">
        <v>158.0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923102</v>
      </c>
      <c r="D40" s="103">
        <f t="shared" si="2"/>
        <v>745176</v>
      </c>
      <c r="E40" s="103">
        <f t="shared" si="2"/>
        <v>177926</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UNITED WORKING FAMILIES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88824.0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88824</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88824.0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88824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88824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