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<sst xmlns="http://schemas.openxmlformats.org/spreadsheetml/2006/main" count="864" uniqueCount="247">
  <si>
    <t>INSTITUTE FOR CONSERVATION LEADERSHIP</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</si>
  <si>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</si>
  <si>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</si>
  <si>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</si>
  <si>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</si>
  <si>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</si>
  <si>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</si>
  <si>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</si>
  <si>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</si>
  <si>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</si>
  <si>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</si>
  <si>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</si>
  <si>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</si>
  <si>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</si>
  <si>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</si>
  <si>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</si>
  <si>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</si>
  <si>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</si>
  <si>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</si>
  <si>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</si>
  <si>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</si>
  <si>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</si>
  <si>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</si>
  <si>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</si>
  <si>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</si>
  <si>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</si>
  <si>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</si>
  <si>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</si>
  <si>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</si>
  <si>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</si>
  <si>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</si>
  <si>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</si>
  <si>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</si>
  <si>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</si>
  <si>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</si>
  <si>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</si>
  <si>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</si>
  <si>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</si>
  <si>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</si>
  <si>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</si>
  <si>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</si>
  <si>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</si>
  <si>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</si>
  <si>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</si>
  <si>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</si>
  <si>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</si>
  <si>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</si>
  <si>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</si>
  <si>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</si>
  <si>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</si>
  <si>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</si>
  <si>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</si>
  <si>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</si>
  <si>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</si>
  <si>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</si>
  <si>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</si>
  <si>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</si>
  <si>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</si>
  <si>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</si>
  <si>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</si>
  <si>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</si>
  <si>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</si>
  <si>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</si>
  <si>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</si>
  <si>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PROJECT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</si>
  <si>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</si>
  <si>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</si>
  <si>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</si>
  <si>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</si>
  <si>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</si>
  <si>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</si>
  <si>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</si>
  <si>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</si>
  <si>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</si>
  <si>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</si>
  <si>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</si>
  <si>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</si>
  <si>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</si>
  <si>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</si>
  <si>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</si>
  <si>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</si>
  <si>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</si>
  <si>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</si>
  <si>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</si>
  <si>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</si>
  <si>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</si>
  <si>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</si>
  <si>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</si>
  <si>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</si>
  <si>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</si>
  <si>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</si>
  <si>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</si>
  <si>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</si>
  <si>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</si>
  <si>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</si>
  <si>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</si>
  <si>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</si>
  <si>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</si>
  <si>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</si>
  <si>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</si>
  <si>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</si>
  <si>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</si>
  <si>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</si>
  <si>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</si>
  <si>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</si>
  <si>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</si>
  <si>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</si>
  <si>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</si>
  <si>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</si>
  <si>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</si>
  <si>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</si>
  <si>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</si>
  <si>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</si>
  <si>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</si>
  <si>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</si>
  <si>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</si>
  <si>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</si>
  <si>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</si>
  <si>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</si>
  <si>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</si>
  <si>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</si>
  <si>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</si>
  <si>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</si>
  <si>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</si>
  <si>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</si>
  <si>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</si>
  <si>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</si>
  <si>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</si>
  <si>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</si>
  <si>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</si>
  <si>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</si>
  <si>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</si>
  <si>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</si>
  <si>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</si>
  <si>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&amp; SUBSCRIPTIONS</t>
  </si>
  <si>
    <t>STAFF DEVELOPMENT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</si>
  <si>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</si>
  <si>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</si>
  <si>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</si>
  <si>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</si>
  <si>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</si>
  <si>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</si>
  <si>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</si>
  <si>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</si>
  <si>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</si>
  <si>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</si>
  <si>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</si>
  <si>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</si>
  <si>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</si>
  <si>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</si>
  <si>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</si>
  <si>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</si>
  <si>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</si>
  <si>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</si>
  <si>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</si>
  <si>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</si>
  <si>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</si>
  <si>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</si>
  <si>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</si>
  <si>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</si>
  <si>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</si>
  <si>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</si>
  <si>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</si>
  <si>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</si>
  <si>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</si>
  <si>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</si>
  <si>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</si>
  <si>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</si>
  <si>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</si>
  <si>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</si>
  <si>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</si>
  <si>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</si>
  <si>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</si>
  <si>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</si>
  <si>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</si>
  <si>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</si>
  <si>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</si>
  <si>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</si>
  <si>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</si>
  <si>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</si>
  <si>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</si>
  <si>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</si>
  <si>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</si>
  <si>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</si>
  <si>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</si>
  <si>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</si>
  <si>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</si>
  <si>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</si>
  <si>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</si>
  <si>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</si>
  <si>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</si>
  <si>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</si>
  <si>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</si>
  <si>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</si>
  <si>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</si>
  <si>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</si>
  <si>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</si>
  <si>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</si>
  <si>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</si>
  <si>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</si>
  <si>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</si>
  <si>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</si>
  <si>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</si>
  <si>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</si>
  <si>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</si>
  <si>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</si>
  <si>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</si>
  <si>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</si>
  <si>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</si>
  <si>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</si>
  <si>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</si>
  <si>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</si>
  <si>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</si>
  <si>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</si>
  <si>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</si>
  <si>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</si>
  <si>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</si>
  <si>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</si>
  <si>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</si>
  <si>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</si>
  <si>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</si>
  <si>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</si>
  <si>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</si>
  <si>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</si>
  <si>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</si>
  <si>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</si>
  <si>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</si>
  <si>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</si>
  <si>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</si>
  <si>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</si>
  <si>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</si>
  <si>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</si>
  <si>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</si>
  <si>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</si>
  <si>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</si>
  <si>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</si>
  <si>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</si>
  <si>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OTHER REVENUE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</si>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</sst>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INSTITUTE FOR CONSERVATION LEADERSHIP</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2023'!C40</f>
        <v>1367716</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2023'!C31</f>
        <v>6626</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1361090</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113424.1667</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2023'!E2+'Balance Sheet 2023'!E3</f>
        <v>140903</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1.242266125</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2023'!E30</f>
        <v>42117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2023'!C40</f>
        <v>1367716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113976.3333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0.3695240825</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2023'!E13:E15)</f>
        <v>71004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2023'!C40</f>
        <v>1367716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113976.3333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0.6229714356</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1.865237561</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2023'!E2:E7,'Revenues 2023'!F10:F15)</f>
        <v>858137</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2023'!F44</f>
        <v>983494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0.8725391309</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2023'!C7:C9)</f>
        <v>728272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2023'!C10:C12)</f>
        <v>114204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842476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2023'!C40</f>
        <v>1367716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0.6159729067</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2023'!C10:C11)</f>
        <v>62123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2023'!C7:C9)</f>
        <v>728272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0.08530192016</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238</v>
      </c>
      <c r="D41" s="75">
        <f>'Expenses 2023'!D40</f>
        <v>1220498</v>
      </c>
      <c r="E41" s="164">
        <f t="shared" ref="E41:E44" si="1">D41/$D$44</f>
        <v>0.8923621571</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2023'!E40</f>
        <v>115016</v>
      </c>
      <c r="E42" s="164">
        <f t="shared" si="1"/>
        <v>0.0840934814</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2023'!F40</f>
        <v>32202</v>
      </c>
      <c r="E43" s="164">
        <f t="shared" si="1"/>
        <v>0.02354436155</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1367716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2023'!F9</f>
        <v>958990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2023'!F40</f>
        <v>32202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29.78044842</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2023'!E2:E10)</f>
        <v>901791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2023'!E19:E22)</f>
        <v>79621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11.32604464</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2023'!E18</f>
        <v>999221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INSTITUTE FOR CONSERVATION LEADERSHIP</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55885.0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690938.0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746823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54720.0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54720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4984.0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237</v>
      </c>
      <c r="D39" s="74"/>
      <c r="E39" s="48">
        <v>901.0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901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807428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INSTITUTE FOR CONSERVATION LEADERSHIP</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188138</v>
      </c>
      <c r="D7" s="99">
        <v>169324.0</v>
      </c>
      <c r="E7" s="99">
        <v>15051.0</v>
      </c>
      <c r="F7" s="99">
        <v>3763.0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519992</v>
      </c>
      <c r="D9" s="99">
        <v>484323.0</v>
      </c>
      <c r="E9" s="99">
        <v>23968.0</v>
      </c>
      <c r="F9" s="99">
        <v>11701.0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18783</v>
      </c>
      <c r="D10" s="99">
        <v>17510.0</v>
      </c>
      <c r="E10" s="99">
        <v>849.0</v>
      </c>
      <c r="F10" s="99">
        <v>424.0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50587</v>
      </c>
      <c r="D11" s="99">
        <v>46836.0</v>
      </c>
      <c r="E11" s="99">
        <v>2635.0</v>
      </c>
      <c r="F11" s="99">
        <v>1116.0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53052</v>
      </c>
      <c r="D12" s="99">
        <v>48991.0</v>
      </c>
      <c r="E12" s="99">
        <v>2901.0</v>
      </c>
      <c r="F12" s="99">
        <v>1160.0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141563</v>
      </c>
      <c r="D16" s="99">
        <v>133826.0</v>
      </c>
      <c r="E16" s="99">
        <v>4745.0</v>
      </c>
      <c r="F16" s="99">
        <v>2992.0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416</v>
      </c>
      <c r="D19" s="99">
        <v>0.0</v>
      </c>
      <c r="E19" s="99">
        <v>416.0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80689</v>
      </c>
      <c r="D20" s="99">
        <v>74681.0</v>
      </c>
      <c r="E20" s="99">
        <v>5657.0</v>
      </c>
      <c r="F20" s="99">
        <v>351.0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41287</v>
      </c>
      <c r="D22" s="99">
        <v>37480.0</v>
      </c>
      <c r="E22" s="99">
        <v>2355.0</v>
      </c>
      <c r="F22" s="99">
        <v>1452.0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23576</v>
      </c>
      <c r="D23" s="99">
        <v>16438.0</v>
      </c>
      <c r="E23" s="99">
        <v>6770.0</v>
      </c>
      <c r="F23" s="99">
        <v>368.0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13740</v>
      </c>
      <c r="D25" s="99">
        <v>13257.0</v>
      </c>
      <c r="E25" s="99">
        <v>187.0</v>
      </c>
      <c r="F25" s="99">
        <v>296.0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33624</v>
      </c>
      <c r="D26" s="99">
        <v>31850.0</v>
      </c>
      <c r="E26" s="99">
        <v>1774.0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4250</v>
      </c>
      <c r="D28" s="99">
        <v>3063.0</v>
      </c>
      <c r="E28" s="99">
        <v>717.0</v>
      </c>
      <c r="F28" s="99">
        <v>470.0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6787</v>
      </c>
      <c r="D31" s="99">
        <v>6548.0</v>
      </c>
      <c r="E31" s="99">
        <v>93.0</v>
      </c>
      <c r="F31" s="99">
        <v>146.0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10145</v>
      </c>
      <c r="D32" s="99">
        <v>9788.0</v>
      </c>
      <c r="E32" s="99">
        <v>138.0</v>
      </c>
      <c r="F32" s="99">
        <v>219.0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20110</v>
      </c>
      <c r="D34" s="99">
        <v>18009.0</v>
      </c>
      <c r="E34" s="99">
        <v>1698.0</v>
      </c>
      <c r="F34" s="99">
        <v>403.0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1206739</v>
      </c>
      <c r="D40" s="103">
        <f t="shared" si="2"/>
        <v>1111924</v>
      </c>
      <c r="E40" s="103">
        <f t="shared" si="2"/>
        <v>69954</v>
      </c>
      <c r="F40" s="103">
        <f t="shared" si="2"/>
        <v>24861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INSTITUTE FOR CONSERVATION LEADERSHIP</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229089.0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41088.0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120884.0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144551.0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11009.0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53321.0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46345.0</v>
      </c>
      <c r="E12" s="108">
        <f>D11-D12</f>
        <v>6976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80115.0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1095.0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634807</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79080.0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42935.0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122015</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127236.0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385556.0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512792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634807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INSTITUTE FOR CONSERVATION LEADERSHIP</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2024'!C40</f>
        <v>1206739</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2024'!C31</f>
        <v>6787</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1199952</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99996</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2024'!E2+'Balance Sheet 2024'!E3</f>
        <v>270177</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2.701878075</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2024'!E30</f>
        <v>127236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2024'!C40</f>
        <v>1206739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100561.5833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1.265254541</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2024'!E13:E15)</f>
        <v>80115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2024'!C40</f>
        <v>1206739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100561.5833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0.7966760004</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3.498554075</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2024'!E2:E7,'Revenues 2024'!F10:F15)</f>
        <v>690938</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2024'!F44</f>
        <v>807428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0.8557270741</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2024'!C7:C9)</f>
        <v>708130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2024'!C10:C12)</f>
        <v>122422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830552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2024'!C40</f>
        <v>1206739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0.6882615048</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2024'!C10:C11)</f>
        <v>69370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2024'!C7:C9)</f>
        <v>708130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0.09796223857</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240</v>
      </c>
      <c r="D41" s="75">
        <f>'Expenses 2024'!D40</f>
        <v>1111924</v>
      </c>
      <c r="E41" s="164">
        <f t="shared" ref="E41:E44" si="1">D41/$D$44</f>
        <v>0.9214287431</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2024'!E40</f>
        <v>69954</v>
      </c>
      <c r="E42" s="164">
        <f t="shared" si="1"/>
        <v>0.05796945321</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2024'!F40</f>
        <v>24861</v>
      </c>
      <c r="E43" s="164">
        <f t="shared" si="1"/>
        <v>0.0206018037</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1206739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2024'!F9</f>
        <v>746823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2024'!F40</f>
        <v>24861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30.03994208</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2024'!E2:E10)</f>
        <v>546621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2024'!E19:E22)</f>
        <v>122015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4.479949187</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2024'!E18</f>
        <v>634807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INSTITUTE FOR CONSERVATION LEADERSHIP</v>
      </c>
      <c r="B1" s="2" t="s">
        <v>241</v>
      </c>
      <c r="C1" s="138"/>
      <c r="D1" s="138"/>
      <c r="E1" s="138"/>
      <c r="F1" s="139"/>
      <c r="G1" s="139"/>
      <c r="H1" s="139"/>
      <c r="I1" s="43"/>
      <c r="J1" s="43"/>
      <c r="K1" s="43"/>
      <c r="L1" s="43"/>
      <c r="M1" s="43"/>
      <c r="N1" s="43"/>
      <c r="O1" s="43"/>
      <c r="P1" s="43"/>
      <c r="Q1" s="43"/>
      <c r="R1" s="43"/>
      <c r="S1" s="43"/>
      <c r="T1" s="43"/>
      <c r="U1" s="43"/>
      <c r="V1" s="43"/>
      <c r="W1" s="43"/>
      <c r="X1" s="43"/>
      <c r="Y1" s="43"/>
    </row>
    <row r="2">
      <c r="A2" s="140" t="s">
        <v>179</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180</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242</v>
      </c>
      <c r="E4" s="45" t="s">
        <v>243</v>
      </c>
      <c r="F4" s="45" t="s">
        <v>244</v>
      </c>
      <c r="G4" s="59" t="s">
        <v>245</v>
      </c>
      <c r="H4" s="59"/>
      <c r="I4" s="43"/>
      <c r="J4" s="43"/>
      <c r="K4" s="43"/>
      <c r="L4" s="43"/>
      <c r="M4" s="43"/>
      <c r="N4" s="43"/>
      <c r="O4" s="43"/>
      <c r="P4" s="43"/>
      <c r="Q4" s="43"/>
      <c r="R4" s="43"/>
      <c r="S4" s="43"/>
      <c r="T4" s="43"/>
      <c r="U4" s="43"/>
      <c r="V4" s="43"/>
      <c r="W4" s="43"/>
      <c r="X4" s="43"/>
      <c r="Y4" s="43"/>
    </row>
    <row r="5">
      <c r="A5" s="138"/>
      <c r="B5" s="49"/>
      <c r="C5" s="147" t="s">
        <v>179</v>
      </c>
      <c r="D5" s="176">
        <f>'Ratios 2022'!D8</f>
        <v>4.670499815</v>
      </c>
      <c r="E5" s="176">
        <f>'Ratios 2023'!D8</f>
        <v>1.242266125</v>
      </c>
      <c r="F5" s="176">
        <f>'Ratios 2024'!D8</f>
        <v>2.701878075</v>
      </c>
      <c r="G5" s="176">
        <f>average(D5:F5)</f>
        <v>2.871548005</v>
      </c>
      <c r="H5" s="149" t="s">
        <v>186</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187</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188</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242</v>
      </c>
      <c r="E9" s="45" t="s">
        <v>243</v>
      </c>
      <c r="F9" s="45" t="s">
        <v>244</v>
      </c>
      <c r="G9" s="59" t="s">
        <v>245</v>
      </c>
      <c r="H9" s="59"/>
      <c r="I9" s="43"/>
      <c r="J9" s="43"/>
      <c r="K9" s="43"/>
      <c r="L9" s="43"/>
      <c r="M9" s="43"/>
      <c r="N9" s="43"/>
      <c r="O9" s="43"/>
      <c r="P9" s="43"/>
      <c r="Q9" s="43"/>
      <c r="R9" s="43"/>
      <c r="S9" s="43"/>
      <c r="T9" s="43"/>
      <c r="U9" s="43"/>
      <c r="V9" s="43"/>
      <c r="W9" s="43"/>
      <c r="X9" s="43"/>
      <c r="Y9" s="43"/>
    </row>
    <row r="10">
      <c r="A10" s="138"/>
      <c r="B10" s="49"/>
      <c r="C10" s="147" t="s">
        <v>187</v>
      </c>
      <c r="D10" s="148">
        <f>'Ratios 2022'!D14</f>
        <v>1.247726311</v>
      </c>
      <c r="E10" s="148">
        <f>'Ratios 2023'!D14</f>
        <v>0.3695240825</v>
      </c>
      <c r="F10" s="148">
        <f>'Ratios 2024'!D14</f>
        <v>1.265254541</v>
      </c>
      <c r="G10" s="176">
        <f>average(D10:F10)</f>
        <v>0.9608349783</v>
      </c>
      <c r="H10" s="149" t="s">
        <v>186</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192</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193</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242</v>
      </c>
      <c r="E14" s="45" t="s">
        <v>243</v>
      </c>
      <c r="F14" s="45" t="s">
        <v>244</v>
      </c>
      <c r="G14" s="59" t="s">
        <v>245</v>
      </c>
      <c r="H14" s="59"/>
      <c r="I14" s="43"/>
      <c r="J14" s="43"/>
      <c r="K14" s="43"/>
      <c r="L14" s="43"/>
      <c r="M14" s="43"/>
      <c r="N14" s="43"/>
      <c r="O14" s="43"/>
      <c r="P14" s="43"/>
      <c r="Q14" s="43"/>
      <c r="R14" s="43"/>
      <c r="S14" s="43"/>
      <c r="T14" s="43"/>
      <c r="U14" s="43"/>
      <c r="V14" s="43"/>
      <c r="W14" s="43"/>
      <c r="X14" s="43"/>
      <c r="Y14" s="43"/>
    </row>
    <row r="15">
      <c r="A15" s="138"/>
      <c r="B15" s="49"/>
      <c r="C15" s="147" t="s">
        <v>195</v>
      </c>
      <c r="D15" s="179">
        <f>'Ratios 2022'!D20</f>
        <v>1.073008519</v>
      </c>
      <c r="E15" s="179">
        <f>'Ratios 2023'!D20</f>
        <v>0.6229714356</v>
      </c>
      <c r="F15" s="179">
        <f>'Ratios 2024'!D20</f>
        <v>0.7966760004</v>
      </c>
      <c r="G15" s="176">
        <f>average(D15:F15)</f>
        <v>0.8308853182</v>
      </c>
      <c r="H15" s="149" t="s">
        <v>186</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197</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198</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242</v>
      </c>
      <c r="E19" s="45" t="s">
        <v>243</v>
      </c>
      <c r="F19" s="45" t="s">
        <v>244</v>
      </c>
      <c r="G19" s="59" t="s">
        <v>245</v>
      </c>
      <c r="H19" s="59"/>
      <c r="I19" s="43"/>
      <c r="J19" s="43"/>
      <c r="K19" s="43"/>
      <c r="L19" s="43"/>
      <c r="M19" s="43"/>
      <c r="N19" s="43"/>
      <c r="O19" s="43"/>
      <c r="P19" s="43"/>
      <c r="Q19" s="43"/>
      <c r="R19" s="43"/>
      <c r="S19" s="43"/>
      <c r="T19" s="43"/>
      <c r="U19" s="43"/>
      <c r="V19" s="43"/>
      <c r="W19" s="43"/>
      <c r="X19" s="43"/>
      <c r="Y19" s="43"/>
    </row>
    <row r="20">
      <c r="A20" s="138"/>
      <c r="B20" s="49"/>
      <c r="C20" s="147" t="s">
        <v>197</v>
      </c>
      <c r="D20" s="162">
        <f>'Ratios 2022'!D26</f>
        <v>0.9701904123</v>
      </c>
      <c r="E20" s="162">
        <f>'Ratios 2023'!D26</f>
        <v>0.8725391309</v>
      </c>
      <c r="F20" s="162">
        <f>'Ratios 2024'!D26</f>
        <v>0.8557270741</v>
      </c>
      <c r="G20" s="180">
        <f>average(D20:F20)</f>
        <v>0.8994855391</v>
      </c>
      <c r="H20" s="149" t="s">
        <v>201</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202</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203</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242</v>
      </c>
      <c r="E24" s="45" t="s">
        <v>243</v>
      </c>
      <c r="F24" s="45" t="s">
        <v>244</v>
      </c>
      <c r="G24" s="59" t="s">
        <v>245</v>
      </c>
      <c r="H24" s="59"/>
      <c r="I24" s="43"/>
      <c r="J24" s="43"/>
      <c r="K24" s="43"/>
      <c r="L24" s="43"/>
      <c r="M24" s="43"/>
      <c r="N24" s="43"/>
      <c r="O24" s="43"/>
      <c r="P24" s="43"/>
      <c r="Q24" s="43"/>
      <c r="R24" s="43"/>
      <c r="S24" s="43"/>
      <c r="T24" s="43"/>
      <c r="U24" s="43"/>
      <c r="V24" s="43"/>
      <c r="W24" s="43"/>
      <c r="X24" s="43"/>
      <c r="Y24" s="43"/>
    </row>
    <row r="25">
      <c r="A25" s="138"/>
      <c r="B25" s="49"/>
      <c r="C25" s="147" t="s">
        <v>207</v>
      </c>
      <c r="D25" s="162">
        <f>'Ratios 2022'!D33</f>
        <v>0.6040938797</v>
      </c>
      <c r="E25" s="162">
        <f>'Ratios 2023'!D33</f>
        <v>0.6159729067</v>
      </c>
      <c r="F25" s="162">
        <f>'Ratios 2024'!D33</f>
        <v>0.6882615048</v>
      </c>
      <c r="G25" s="180">
        <f>average(D25:F25)</f>
        <v>0.6361094304</v>
      </c>
      <c r="H25" s="149" t="s">
        <v>208</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209</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210</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242</v>
      </c>
      <c r="E29" s="45" t="s">
        <v>243</v>
      </c>
      <c r="F29" s="45" t="s">
        <v>244</v>
      </c>
      <c r="G29" s="59" t="s">
        <v>245</v>
      </c>
      <c r="H29" s="59"/>
      <c r="I29" s="43"/>
      <c r="J29" s="43"/>
      <c r="K29" s="43"/>
      <c r="L29" s="43"/>
      <c r="M29" s="43"/>
      <c r="N29" s="43"/>
      <c r="O29" s="43"/>
      <c r="P29" s="43"/>
      <c r="Q29" s="43"/>
      <c r="R29" s="43"/>
      <c r="S29" s="43"/>
      <c r="T29" s="43"/>
      <c r="U29" s="43"/>
      <c r="V29" s="43"/>
      <c r="W29" s="43"/>
      <c r="X29" s="43"/>
      <c r="Y29" s="43"/>
    </row>
    <row r="30">
      <c r="A30" s="138"/>
      <c r="B30" s="49"/>
      <c r="C30" s="147" t="s">
        <v>209</v>
      </c>
      <c r="D30" s="162">
        <f>'Ratios 2022'!D38</f>
        <v>0.1091394372</v>
      </c>
      <c r="E30" s="162">
        <f>'Ratios 2023'!D38</f>
        <v>0.08530192016</v>
      </c>
      <c r="F30" s="162">
        <f>'Ratios 2024'!D38</f>
        <v>0.09796223857</v>
      </c>
      <c r="G30" s="180">
        <f>average(D30:F30)</f>
        <v>0.09746786532</v>
      </c>
      <c r="H30" s="149" t="s">
        <v>212</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213</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214</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242</v>
      </c>
      <c r="E34" s="45" t="s">
        <v>243</v>
      </c>
      <c r="F34" s="45" t="s">
        <v>244</v>
      </c>
      <c r="G34" s="59" t="s">
        <v>245</v>
      </c>
      <c r="H34" s="59"/>
      <c r="I34" s="43"/>
      <c r="J34" s="43"/>
      <c r="K34" s="43"/>
      <c r="L34" s="43"/>
      <c r="M34" s="43"/>
      <c r="N34" s="43"/>
      <c r="O34" s="43"/>
      <c r="P34" s="43"/>
      <c r="Q34" s="43"/>
      <c r="R34" s="43"/>
      <c r="S34" s="43"/>
      <c r="T34" s="43"/>
      <c r="U34" s="43"/>
      <c r="V34" s="43"/>
      <c r="W34" s="43"/>
      <c r="X34" s="43"/>
      <c r="Y34" s="43"/>
    </row>
    <row r="35">
      <c r="A35" s="138"/>
      <c r="B35" s="49"/>
      <c r="C35" s="147" t="s">
        <v>246</v>
      </c>
      <c r="D35" s="162">
        <f>'Ratios 2022'!E41</f>
        <v>0.8958236272</v>
      </c>
      <c r="E35" s="162">
        <f>'Ratios 2023'!E41</f>
        <v>0.8923621571</v>
      </c>
      <c r="F35" s="162">
        <f>'Ratios 2024'!E41</f>
        <v>0.9214287431</v>
      </c>
      <c r="G35" s="180">
        <f t="shared" ref="G35:G37" si="1">average(D35:F35)</f>
        <v>0.9032048425</v>
      </c>
      <c r="H35" s="180"/>
      <c r="I35" s="43"/>
      <c r="J35" s="43"/>
      <c r="K35" s="43"/>
      <c r="L35" s="43"/>
      <c r="M35" s="43"/>
      <c r="N35" s="43"/>
      <c r="O35" s="43"/>
      <c r="P35" s="43"/>
      <c r="Q35" s="43"/>
      <c r="R35" s="43"/>
      <c r="S35" s="43"/>
      <c r="T35" s="43"/>
      <c r="U35" s="43"/>
      <c r="V35" s="43"/>
      <c r="W35" s="43"/>
      <c r="X35" s="43"/>
      <c r="Y35" s="43"/>
    </row>
    <row r="36">
      <c r="A36" s="138"/>
      <c r="B36" s="52"/>
      <c r="C36" s="147" t="s">
        <v>216</v>
      </c>
      <c r="D36" s="162">
        <f>'Ratios 2022'!E42</f>
        <v>0.08093298398</v>
      </c>
      <c r="E36" s="162">
        <f>'Ratios 2023'!E42</f>
        <v>0.0840934814</v>
      </c>
      <c r="F36" s="162">
        <f>'Ratios 2024'!E42</f>
        <v>0.05796945321</v>
      </c>
      <c r="G36" s="180">
        <f t="shared" si="1"/>
        <v>0.07433197286</v>
      </c>
      <c r="H36" s="180"/>
      <c r="I36" s="43"/>
      <c r="J36" s="43"/>
      <c r="K36" s="43"/>
      <c r="L36" s="43"/>
      <c r="M36" s="43"/>
      <c r="N36" s="43"/>
      <c r="O36" s="43"/>
      <c r="P36" s="43"/>
      <c r="Q36" s="43"/>
      <c r="R36" s="43"/>
      <c r="S36" s="43"/>
      <c r="T36" s="43"/>
      <c r="U36" s="43"/>
      <c r="V36" s="43"/>
      <c r="W36" s="43"/>
      <c r="X36" s="43"/>
      <c r="Y36" s="43"/>
    </row>
    <row r="37">
      <c r="A37" s="138"/>
      <c r="B37" s="181"/>
      <c r="C37" s="147" t="s">
        <v>217</v>
      </c>
      <c r="D37" s="162">
        <f>'Ratios 2022'!E43</f>
        <v>0.0232433888</v>
      </c>
      <c r="E37" s="162">
        <f>'Ratios 2023'!E43</f>
        <v>0.02354436155</v>
      </c>
      <c r="F37" s="162">
        <f>'Ratios 2024'!E43</f>
        <v>0.0206018037</v>
      </c>
      <c r="G37" s="180">
        <f t="shared" si="1"/>
        <v>0.02246318468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218</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219</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242</v>
      </c>
      <c r="E41" s="45" t="s">
        <v>243</v>
      </c>
      <c r="F41" s="45" t="s">
        <v>244</v>
      </c>
      <c r="G41" s="59" t="s">
        <v>245</v>
      </c>
      <c r="H41" s="59"/>
      <c r="I41" s="43"/>
      <c r="J41" s="43"/>
      <c r="K41" s="43"/>
      <c r="L41" s="43"/>
      <c r="M41" s="43"/>
      <c r="N41" s="43"/>
      <c r="O41" s="43"/>
      <c r="P41" s="43"/>
      <c r="Q41" s="43"/>
      <c r="R41" s="43"/>
      <c r="S41" s="43"/>
      <c r="T41" s="43"/>
      <c r="U41" s="43"/>
      <c r="V41" s="43"/>
      <c r="W41" s="43"/>
      <c r="X41" s="43"/>
      <c r="Y41" s="43"/>
    </row>
    <row r="42">
      <c r="A42" s="138"/>
      <c r="B42" s="49"/>
      <c r="C42" s="147" t="s">
        <v>222</v>
      </c>
      <c r="D42" s="165">
        <f>'Ratios 2022'!D49</f>
        <v>60.31794777</v>
      </c>
      <c r="E42" s="165">
        <f>'Ratios 2023'!D49</f>
        <v>29.78044842</v>
      </c>
      <c r="F42" s="165">
        <f>'Ratios 2024'!D49</f>
        <v>30.03994208</v>
      </c>
      <c r="G42" s="182">
        <f>average(D42:F42)</f>
        <v>40.04611276</v>
      </c>
      <c r="H42" s="149" t="s">
        <v>223</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224</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225</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242</v>
      </c>
      <c r="E46" s="45" t="s">
        <v>243</v>
      </c>
      <c r="F46" s="45" t="s">
        <v>244</v>
      </c>
      <c r="G46" s="59" t="s">
        <v>245</v>
      </c>
      <c r="H46" s="59"/>
      <c r="I46" s="43"/>
      <c r="J46" s="43"/>
      <c r="K46" s="43"/>
      <c r="L46" s="43"/>
      <c r="M46" s="43"/>
      <c r="N46" s="43"/>
      <c r="O46" s="43"/>
      <c r="P46" s="43"/>
      <c r="Q46" s="43"/>
      <c r="R46" s="43"/>
      <c r="S46" s="43"/>
      <c r="T46" s="43"/>
      <c r="U46" s="43"/>
      <c r="V46" s="43"/>
      <c r="W46" s="43"/>
      <c r="X46" s="43"/>
      <c r="Y46" s="43"/>
    </row>
    <row r="47">
      <c r="A47" s="138"/>
      <c r="B47" s="49"/>
      <c r="C47" s="147" t="s">
        <v>228</v>
      </c>
      <c r="D47" s="148">
        <f>'Ratios 2022'!D54</f>
        <v>12.74680382</v>
      </c>
      <c r="E47" s="148">
        <f>'Ratios 2023'!D54</f>
        <v>11.32604464</v>
      </c>
      <c r="F47" s="148">
        <f>'Ratios 2024'!D54</f>
        <v>4.479949187</v>
      </c>
      <c r="G47" s="176">
        <f>average(D47:F47)</f>
        <v>9.517599215</v>
      </c>
      <c r="H47" s="149" t="s">
        <v>229</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230</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231</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242</v>
      </c>
      <c r="E51" s="45" t="s">
        <v>243</v>
      </c>
      <c r="F51" s="45" t="s">
        <v>244</v>
      </c>
      <c r="G51" s="59" t="s">
        <v>245</v>
      </c>
      <c r="H51" s="59"/>
      <c r="I51" s="43"/>
      <c r="J51" s="43"/>
      <c r="K51" s="43"/>
      <c r="L51" s="43"/>
      <c r="M51" s="43"/>
      <c r="N51" s="43"/>
      <c r="O51" s="43"/>
      <c r="P51" s="43"/>
      <c r="Q51" s="43"/>
      <c r="R51" s="43"/>
      <c r="S51" s="43"/>
      <c r="T51" s="43"/>
      <c r="U51" s="43"/>
      <c r="V51" s="43"/>
      <c r="W51" s="43"/>
      <c r="X51" s="43"/>
      <c r="Y51" s="43"/>
    </row>
    <row r="52">
      <c r="A52" s="138"/>
      <c r="B52" s="49"/>
      <c r="C52" s="147" t="s">
        <v>234</v>
      </c>
      <c r="D52" s="183">
        <f>'Ratios 2022'!D59</f>
        <v>0</v>
      </c>
      <c r="E52" s="183">
        <f>'Ratios 2023'!D59</f>
        <v>0</v>
      </c>
      <c r="F52" s="183">
        <f>'Ratios 2024'!D59</f>
        <v>0</v>
      </c>
      <c r="G52" s="184">
        <f>average(D52:F52)</f>
        <v>0</v>
      </c>
      <c r="H52" s="149" t="s">
        <v>235</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INSTITUTE FOR CONSERVATION LEADERSHIP</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INSTITUTE FOR CONSERVATION LEADERSHIP</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37500.0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1602545.0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1640045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5824.0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5824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5915.0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1651784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INSTITUTE FOR CONSERVATION LEADERSHIP</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163651</v>
      </c>
      <c r="D7" s="99">
        <v>147286.0</v>
      </c>
      <c r="E7" s="99">
        <v>13092.0</v>
      </c>
      <c r="F7" s="99">
        <v>3273.0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433191</v>
      </c>
      <c r="D9" s="99">
        <v>365056.0</v>
      </c>
      <c r="E9" s="99">
        <v>55519.0</v>
      </c>
      <c r="F9" s="99">
        <v>12616.0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26595</v>
      </c>
      <c r="D10" s="99">
        <v>22371.0</v>
      </c>
      <c r="E10" s="99">
        <v>3443.0</v>
      </c>
      <c r="F10" s="99">
        <v>781.0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38544</v>
      </c>
      <c r="D11" s="99">
        <v>32824.0</v>
      </c>
      <c r="E11" s="99">
        <v>4652.0</v>
      </c>
      <c r="F11" s="99">
        <v>1068.0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44685</v>
      </c>
      <c r="D12" s="99">
        <v>38310.0</v>
      </c>
      <c r="E12" s="99">
        <v>5178.0</v>
      </c>
      <c r="F12" s="99">
        <v>1197.0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109365</v>
      </c>
      <c r="D16" s="99">
        <v>105388.0</v>
      </c>
      <c r="E16" s="99">
        <v>1563.0</v>
      </c>
      <c r="F16" s="99">
        <v>2414.0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674</v>
      </c>
      <c r="D19" s="99">
        <v>0.0</v>
      </c>
      <c r="E19" s="99">
        <v>674.0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203335</v>
      </c>
      <c r="D20" s="99">
        <v>197695.0</v>
      </c>
      <c r="E20" s="99">
        <v>5358.0</v>
      </c>
      <c r="F20" s="99">
        <v>282.0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30977</v>
      </c>
      <c r="D22" s="99">
        <v>28003.0</v>
      </c>
      <c r="E22" s="99">
        <v>1195.0</v>
      </c>
      <c r="F22" s="99">
        <v>1779.0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17647</v>
      </c>
      <c r="D23" s="99">
        <v>16348.0</v>
      </c>
      <c r="E23" s="99">
        <v>356.0</v>
      </c>
      <c r="F23" s="99">
        <v>943.0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13836</v>
      </c>
      <c r="D25" s="99">
        <v>12237.0</v>
      </c>
      <c r="E25" s="99">
        <v>1297.0</v>
      </c>
      <c r="F25" s="99">
        <v>302.0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19129</v>
      </c>
      <c r="D26" s="99">
        <v>18589.0</v>
      </c>
      <c r="E26" s="99">
        <v>540.0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16486</v>
      </c>
      <c r="D28" s="99">
        <v>14956.0</v>
      </c>
      <c r="E28" s="99">
        <v>180.0</v>
      </c>
      <c r="F28" s="99">
        <v>1350.0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3304</v>
      </c>
      <c r="D31" s="99">
        <v>3152.0</v>
      </c>
      <c r="E31" s="99">
        <v>72.0</v>
      </c>
      <c r="F31" s="99">
        <v>80.0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7756</v>
      </c>
      <c r="D32" s="99">
        <v>7400.0</v>
      </c>
      <c r="E32" s="99">
        <v>168.0</v>
      </c>
      <c r="F32" s="99">
        <v>188.0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34466</v>
      </c>
      <c r="D34" s="99">
        <v>33038.0</v>
      </c>
      <c r="E34" s="99">
        <v>675.0</v>
      </c>
      <c r="F34" s="99">
        <v>753.0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6154</v>
      </c>
      <c r="D35" s="99">
        <v>5277.0</v>
      </c>
      <c r="E35" s="99">
        <v>713.0</v>
      </c>
      <c r="F35" s="99">
        <v>164.0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1169795</v>
      </c>
      <c r="D40" s="103">
        <f t="shared" si="2"/>
        <v>1047930</v>
      </c>
      <c r="E40" s="103">
        <f t="shared" si="2"/>
        <v>94675</v>
      </c>
      <c r="F40" s="103">
        <f t="shared" si="2"/>
        <v>27190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INSTITUTE FOR CONSERVATION LEADERSHIP</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354780.0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99228.0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715922.0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76261.0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9076.0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47303.0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32932.0</v>
      </c>
      <c r="E12" s="108">
        <f>D11-D12</f>
        <v>14371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104600.0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27111.0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1401349</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98477.0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26016.0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124493</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121632.0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1155224.0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1276856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1401349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INSTITUTE FOR CONSERVATION LEADERSHIP</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2022'!C40</f>
        <v>1169795</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2022'!C31</f>
        <v>3304</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1166491</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97207.58333</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2022'!E2+'Balance Sheet 2022'!E3</f>
        <v>454008</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4.670499815</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2022'!E30</f>
        <v>121632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2022'!C40</f>
        <v>1169795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97482.91667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1.247726311</v>
      </c>
      <c r="E14" s="149" t="s">
        <v>186</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2022'!E13:E15)</f>
        <v>104600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2022'!C40</f>
        <v>1169795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97482.91667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1.073008519</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5.743508334</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2022'!E2:E7,'Revenues 2022'!F10:F15)</f>
        <v>1602545</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2022'!F44</f>
        <v>1651784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0.9701904123</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2022'!C7:C9)</f>
        <v>596842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2022'!C10:C12)</f>
        <v>109824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706666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2022'!C40</f>
        <v>1169795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0.6040938797</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2022'!C10:C11)</f>
        <v>65139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2022'!C7:C9)</f>
        <v>596842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0.1091394372</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215</v>
      </c>
      <c r="D41" s="75">
        <f>'Expenses 2022'!D40</f>
        <v>1047930</v>
      </c>
      <c r="E41" s="164">
        <f t="shared" ref="E41:E44" si="1">D41/$D$44</f>
        <v>0.8958236272</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2022'!E40</f>
        <v>94675</v>
      </c>
      <c r="E42" s="164">
        <f t="shared" si="1"/>
        <v>0.08093298398</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2022'!F40</f>
        <v>27190</v>
      </c>
      <c r="E43" s="164">
        <f t="shared" si="1"/>
        <v>0.0232433888</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1169795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2022'!F9</f>
        <v>1640045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2022'!F40</f>
        <v>27190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if(D48=0, "$0",D47/D48)</f>
        <v>60.31794777</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2022'!E2:E10)</f>
        <v>1255267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2022'!E19:E22)</f>
        <v>98477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12.74680382</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2022'!E18</f>
        <v>1401349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INSTITUTE FOR CONSERVATION LEADERSHIP</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100853.0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858137.0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958990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15611.0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15611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6824.0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236</v>
      </c>
      <c r="D26" s="50">
        <v>46712.0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52040.0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-5328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-5328</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237</v>
      </c>
      <c r="D39" s="74"/>
      <c r="E39" s="48">
        <v>7397.0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7397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983494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INSTITUTE FOR CONSERVATION LEADERSHIP</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205386</v>
      </c>
      <c r="D7" s="99">
        <v>184847.0</v>
      </c>
      <c r="E7" s="99">
        <v>16431.0</v>
      </c>
      <c r="F7" s="99">
        <v>4108.0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522886</v>
      </c>
      <c r="D9" s="99">
        <v>453639.0</v>
      </c>
      <c r="E9" s="99">
        <v>53540.0</v>
      </c>
      <c r="F9" s="99">
        <v>15707.0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17681</v>
      </c>
      <c r="D10" s="99">
        <v>14852.0</v>
      </c>
      <c r="E10" s="99">
        <v>2147.0</v>
      </c>
      <c r="F10" s="99">
        <v>682.0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44442</v>
      </c>
      <c r="D11" s="99">
        <v>38791.0</v>
      </c>
      <c r="E11" s="99">
        <v>4389.0</v>
      </c>
      <c r="F11" s="99">
        <v>1262.0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52081</v>
      </c>
      <c r="D12" s="99">
        <v>45606.0</v>
      </c>
      <c r="E12" s="99">
        <v>5041.0</v>
      </c>
      <c r="F12" s="99">
        <v>1434.0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129728</v>
      </c>
      <c r="D16" s="99">
        <v>118011.0</v>
      </c>
      <c r="E16" s="99">
        <v>8128.0</v>
      </c>
      <c r="F16" s="99">
        <v>3589.0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1712</v>
      </c>
      <c r="D19" s="99">
        <v>0.0</v>
      </c>
      <c r="E19" s="99">
        <v>1712.0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185958</v>
      </c>
      <c r="D20" s="99">
        <v>181259.0</v>
      </c>
      <c r="E20" s="99">
        <v>4592.0</v>
      </c>
      <c r="F20" s="99">
        <v>107.0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36578</v>
      </c>
      <c r="D22" s="99">
        <v>29032.0</v>
      </c>
      <c r="E22" s="99">
        <v>6487.0</v>
      </c>
      <c r="F22" s="99">
        <v>1059.0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20122</v>
      </c>
      <c r="D23" s="99">
        <v>15923.0</v>
      </c>
      <c r="E23" s="99">
        <v>3716.0</v>
      </c>
      <c r="F23" s="99">
        <v>483.0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13139</v>
      </c>
      <c r="D25" s="99">
        <v>12027.0</v>
      </c>
      <c r="E25" s="99">
        <v>747.0</v>
      </c>
      <c r="F25" s="99">
        <v>365.0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63206</v>
      </c>
      <c r="D26" s="99">
        <v>62158.0</v>
      </c>
      <c r="E26" s="99">
        <v>1048.0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27035</v>
      </c>
      <c r="D28" s="99">
        <v>21533.0</v>
      </c>
      <c r="E28" s="99">
        <v>3395.0</v>
      </c>
      <c r="F28" s="99">
        <v>2107.0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6626</v>
      </c>
      <c r="D31" s="99">
        <v>6065.0</v>
      </c>
      <c r="E31" s="99">
        <v>377.0</v>
      </c>
      <c r="F31" s="99">
        <v>184.0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9362</v>
      </c>
      <c r="D32" s="99">
        <v>8570.0</v>
      </c>
      <c r="E32" s="99">
        <v>532.0</v>
      </c>
      <c r="F32" s="99">
        <v>260.0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31067</v>
      </c>
      <c r="D34" s="99">
        <v>27564.0</v>
      </c>
      <c r="E34" s="99">
        <v>2666.0</v>
      </c>
      <c r="F34" s="99">
        <v>837.0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707</v>
      </c>
      <c r="D35" s="99">
        <v>621.0</v>
      </c>
      <c r="E35" s="99">
        <v>68.0</v>
      </c>
      <c r="F35" s="99">
        <v>18.0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1367716</v>
      </c>
      <c r="D40" s="103">
        <f t="shared" si="2"/>
        <v>1220498</v>
      </c>
      <c r="E40" s="103">
        <f t="shared" si="2"/>
        <v>115016</v>
      </c>
      <c r="F40" s="103">
        <f t="shared" si="2"/>
        <v>32202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INSTITUTE FOR CONSERVATION LEADERSHIP</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101153.0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39750.0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622500.0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130532.0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7856.0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51818.0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39558.0</v>
      </c>
      <c r="E12" s="108">
        <f>D11-D12</f>
        <v>12260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71004.0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14166.0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999221</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78317.0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1304.0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13071.0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92692</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42117.0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864412.0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906529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999221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