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<sst xmlns="http://schemas.openxmlformats.org/spreadsheetml/2006/main" count="872" uniqueCount="251">
  <si>
    <t>DENVER BUILDING OWNERS &amp; MANAGERS ASSOCIATION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</si>
  <si>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</si>
  <si>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</si>
  <si>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</si>
  <si>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</si>
  <si>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</si>
  <si>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</si>
  <si>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</si>
  <si>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</si>
  <si>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</si>
  <si>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</si>
  <si>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</si>
  <si>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</si>
  <si>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</si>
  <si>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</si>
  <si>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</si>
  <si>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</si>
  <si>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</si>
  <si>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</si>
  <si>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</si>
  <si>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</si>
  <si>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</si>
  <si>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</si>
  <si>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</si>
  <si>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</si>
  <si>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</si>
  <si>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</si>
  <si>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</si>
  <si>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</si>
  <si>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</si>
  <si>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</si>
  <si>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</si>
  <si>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</si>
  <si>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</si>
  <si>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</si>
  <si>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</si>
  <si>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</si>
  <si>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</si>
  <si>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</si>
  <si>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</si>
  <si>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</si>
  <si>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</si>
  <si>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</si>
  <si>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</si>
  <si>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</si>
  <si>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</si>
  <si>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</si>
  <si>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</si>
  <si>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</si>
  <si>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</si>
  <si>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</si>
  <si>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</si>
  <si>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</si>
  <si>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</si>
  <si>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</si>
  <si>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</si>
  <si>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</si>
  <si>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</si>
  <si>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</si>
  <si>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</si>
  <si>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</si>
  <si>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</si>
  <si>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</si>
  <si>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</si>
  <si>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OTHER PROGRAM SERVICE</t>
  </si>
  <si>
    <t>EVENT AND ACTIVITY REV</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</si>
  <si>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</si>
  <si>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</si>
  <si>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</si>
  <si>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</si>
  <si>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</si>
  <si>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</si>
  <si>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</si>
  <si>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</si>
  <si>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</si>
  <si>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</si>
  <si>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</si>
  <si>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</si>
  <si>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</si>
  <si>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</si>
  <si>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</si>
  <si>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</si>
  <si>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</si>
  <si>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</si>
  <si>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</si>
  <si>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</si>
  <si>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</si>
  <si>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</si>
  <si>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</si>
  <si>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</si>
  <si>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</si>
  <si>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</si>
  <si>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</si>
  <si>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</si>
  <si>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</si>
  <si>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</si>
  <si>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</si>
  <si>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</si>
  <si>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</si>
  <si>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</si>
  <si>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</si>
  <si>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</si>
  <si>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</si>
  <si>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</si>
  <si>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</si>
  <si>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</si>
  <si>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</si>
  <si>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</si>
  <si>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</si>
  <si>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</si>
  <si>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</si>
  <si>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</si>
  <si>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</si>
  <si>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</si>
  <si>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</si>
  <si>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</si>
  <si>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</si>
  <si>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</si>
  <si>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</si>
  <si>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</si>
  <si>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</si>
  <si>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</si>
  <si>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</si>
  <si>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</si>
  <si>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</si>
  <si>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</si>
  <si>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</si>
  <si>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</si>
  <si>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</si>
  <si>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</si>
  <si>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</si>
  <si>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</si>
  <si>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</si>
  <si>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</si>
  <si>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</si>
  <si>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INTERNATIONAL DUES</t>
  </si>
  <si>
    <t>SPECIAL EVENT FOOD AND</t>
  </si>
  <si>
    <t xml:space="preserve"> OTHER SPECIAL EVENT EXP</t>
  </si>
  <si>
    <t>SPECIAL EVENT SUPPLIES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</si>
  <si>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</si>
  <si>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</si>
  <si>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</si>
  <si>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</si>
  <si>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</si>
  <si>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</si>
  <si>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</si>
  <si>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</si>
  <si>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</si>
  <si>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</si>
  <si>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</si>
  <si>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</si>
  <si>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</si>
  <si>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</si>
  <si>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</si>
  <si>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</si>
  <si>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</si>
  <si>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</si>
  <si>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</si>
  <si>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</si>
  <si>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</si>
  <si>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</si>
  <si>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</si>
  <si>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</si>
  <si>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</si>
  <si>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</si>
  <si>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</si>
  <si>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</si>
  <si>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</si>
  <si>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</si>
  <si>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</si>
  <si>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</si>
  <si>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</si>
  <si>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</si>
  <si>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</si>
  <si>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</si>
  <si>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</si>
  <si>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</si>
  <si>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</si>
  <si>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</si>
  <si>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</si>
  <si>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</si>
  <si>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</si>
  <si>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</si>
  <si>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</si>
  <si>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</si>
  <si>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</si>
  <si>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</si>
  <si>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</si>
  <si>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</si>
  <si>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</si>
  <si>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</si>
  <si>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</si>
  <si>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</si>
  <si>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</si>
  <si>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</si>
  <si>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</si>
  <si>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</si>
  <si>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</si>
  <si>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</si>
  <si>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</si>
  <si>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</si>
  <si>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</si>
  <si>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</si>
  <si>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</si>
  <si>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</si>
  <si>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</si>
  <si>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</si>
  <si>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</si>
  <si>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</si>
  <si>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</si>
  <si>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</si>
  <si>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</si>
  <si>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</si>
  <si>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</si>
  <si>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</si>
  <si>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</si>
  <si>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</si>
  <si>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</si>
  <si>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</si>
  <si>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</si>
  <si>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</si>
  <si>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</si>
  <si>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</si>
  <si>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</si>
  <si>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</si>
  <si>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</si>
  <si>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</si>
  <si>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</si>
  <si>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</si>
  <si>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</si>
  <si>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</si>
  <si>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</si>
  <si>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</si>
  <si>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</si>
  <si>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</si>
  <si>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</si>
  <si>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</si>
  <si>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</si>
  <si>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</si>
  <si>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</si>
  <si>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INTERNATIONAL DUES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</si>
  <si>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</si>
  <si>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</si>
  <si>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OTHER SPECIAL EVENT EXP</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</si>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</sst>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DENVER BUILDING OWNERS &amp; MANAGERS ASSOCIATION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2023'!C40</f>
        <v>1134496</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2023'!C31</f>
        <v>13990</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1120506</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93375.5</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2023'!E2+'Balance Sheet 2023'!E3</f>
        <v>133984</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1.434894592</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2023'!E30</f>
        <v>1241504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2023'!C40</f>
        <v>1134496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94541.33333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13.13186472</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2023'!E13:E15)</f>
        <v>1296683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2023'!C40</f>
        <v>1134496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94541.33333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13.7155142</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15.15040879</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2023'!E2:E7,'Revenues 2023'!F10:F15)</f>
        <v>906975</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2023'!F44</f>
        <v>1140045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0.7955607016</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2023'!C7:C9)</f>
        <v>321361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2023'!C10:C12)</f>
        <v>60239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381600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2023'!C40</f>
        <v>1134496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0.3363608157</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2023'!C10:C11)</f>
        <v>28589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2023'!C7:C9)</f>
        <v>321361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0.0889622574</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241</v>
      </c>
      <c r="D41" s="75">
        <f>'Expenses 2023'!D40</f>
        <v>611876</v>
      </c>
      <c r="E41" s="164">
        <f t="shared" ref="E41:E44" si="1">D41/$D$44</f>
        <v>0.5393372916</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2023'!E40</f>
        <v>484460</v>
      </c>
      <c r="E42" s="164">
        <f t="shared" si="1"/>
        <v>0.4270266268</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2023'!F40</f>
        <v>38160</v>
      </c>
      <c r="E43" s="164">
        <f t="shared" si="1"/>
        <v>0.03363608157</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1134496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2023'!F9</f>
        <v>906975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2023'!F40</f>
        <v>38160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23.76768868</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2023'!E2:E10)</f>
        <v>133984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2023'!E19:E22)</f>
        <v>204867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0.6540047934</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2023'!E25:E26)</f>
        <v>24</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2023'!E18</f>
        <v>1459388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0.00001644524965</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DENVER BUILDING OWNERS &amp; MANAGERS ASSOCIATION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946814.0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946814</v>
      </c>
      <c r="G9" s="58"/>
      <c r="H9" s="58"/>
      <c r="I9" s="58"/>
      <c r="J9" s="58"/>
      <c r="K9" s="58"/>
      <c r="L9" s="58"/>
      <c r="M9" s="58"/>
      <c r="N9" s="58"/>
      <c r="O9" s="58"/>
      <c r="P9" s="58"/>
      <c r="Q9" s="58"/>
      <c r="R9" s="58"/>
      <c r="S9" s="58"/>
      <c r="T9" s="58"/>
      <c r="U9" s="58"/>
      <c r="V9" s="58"/>
      <c r="W9" s="58"/>
      <c r="X9" s="58"/>
      <c r="Y9" s="58"/>
      <c r="Z9" s="58"/>
    </row>
    <row r="10">
      <c r="A10" s="44" t="s">
        <v>62</v>
      </c>
      <c r="B10" s="59" t="s">
        <v>63</v>
      </c>
      <c r="C10" s="60" t="s">
        <v>65</v>
      </c>
      <c r="D10" s="15"/>
      <c r="E10" s="15"/>
      <c r="F10" s="48">
        <v>32593.0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43296.0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75889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37477.0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242</v>
      </c>
      <c r="D26" s="50">
        <v>5834.0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5834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5834</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219170.0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81834.0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137336</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1203350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DENVER BUILDING OWNERS &amp; MANAGERS ASSOCIATION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198562</v>
      </c>
      <c r="D7" s="99">
        <v>99281.0</v>
      </c>
      <c r="E7" s="99">
        <v>79425.0</v>
      </c>
      <c r="F7" s="99">
        <v>19856.0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143088</v>
      </c>
      <c r="D9" s="99">
        <v>71544.0</v>
      </c>
      <c r="E9" s="99">
        <v>57235.0</v>
      </c>
      <c r="F9" s="99">
        <v>14309.0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16980</v>
      </c>
      <c r="D10" s="99">
        <v>8490.0</v>
      </c>
      <c r="E10" s="99">
        <v>6792.0</v>
      </c>
      <c r="F10" s="99">
        <v>1698.0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19448</v>
      </c>
      <c r="D11" s="99">
        <v>9724.0</v>
      </c>
      <c r="E11" s="99">
        <v>7779.0</v>
      </c>
      <c r="F11" s="99">
        <v>1945.0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33623</v>
      </c>
      <c r="D12" s="99">
        <v>16812.0</v>
      </c>
      <c r="E12" s="99">
        <v>13449.0</v>
      </c>
      <c r="F12" s="99">
        <v>3362.0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3662</v>
      </c>
      <c r="D15" s="99">
        <v>3662.0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33383</v>
      </c>
      <c r="D16" s="99">
        <v>0.0</v>
      </c>
      <c r="E16" s="99">
        <v>33383.0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67441</v>
      </c>
      <c r="D17" s="99">
        <v>67441.0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24390</v>
      </c>
      <c r="D19" s="99">
        <v>0.0</v>
      </c>
      <c r="E19" s="99">
        <v>24390.0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57918</v>
      </c>
      <c r="D20" s="99">
        <v>28994.0</v>
      </c>
      <c r="E20" s="99">
        <v>28924.0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10197</v>
      </c>
      <c r="D21" s="99">
        <v>0.0</v>
      </c>
      <c r="E21" s="99">
        <v>10197.0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21624</v>
      </c>
      <c r="D22" s="99">
        <v>0.0</v>
      </c>
      <c r="E22" s="99">
        <v>21624.0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24384</v>
      </c>
      <c r="D23" s="99">
        <v>0.0</v>
      </c>
      <c r="E23" s="99">
        <v>24384.0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68156</v>
      </c>
      <c r="D25" s="99">
        <v>16644.0</v>
      </c>
      <c r="E25" s="99">
        <v>51512.0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46566</v>
      </c>
      <c r="D26" s="99">
        <v>46566.0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2940</v>
      </c>
      <c r="D28" s="99">
        <v>2940.0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12978</v>
      </c>
      <c r="D31" s="99">
        <v>0.0</v>
      </c>
      <c r="E31" s="99">
        <v>12978.0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60612</v>
      </c>
      <c r="D32" s="99">
        <v>0.0</v>
      </c>
      <c r="E32" s="99">
        <v>60612.0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64957</v>
      </c>
      <c r="D34" s="99">
        <v>64957.0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86935</v>
      </c>
      <c r="D35" s="99">
        <v>86935.0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243</v>
      </c>
      <c r="C36" s="98">
        <f t="shared" si="1"/>
        <v>12943</v>
      </c>
      <c r="D36" s="99">
        <v>12943.0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10706</v>
      </c>
      <c r="D37" s="99">
        <v>10706.0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1021493</v>
      </c>
      <c r="D40" s="103">
        <f t="shared" si="2"/>
        <v>547639</v>
      </c>
      <c r="E40" s="103">
        <f t="shared" si="2"/>
        <v>432684</v>
      </c>
      <c r="F40" s="103">
        <f t="shared" si="2"/>
        <v>41170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DENVER BUILDING OWNERS &amp; MANAGERS ASSOCIATION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77933.0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190411.0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12450.0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87799.0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69772.0</v>
      </c>
      <c r="E12" s="108">
        <f>D11-D12</f>
        <v>18027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1386704.0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1685525</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200616.0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14655.0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215271</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1470254.0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1470254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1685525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DENVER BUILDING OWNERS &amp; MANAGERS ASSOCIATION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2024'!C40</f>
        <v>1021493</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2024'!C31</f>
        <v>12978</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1008515</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84042.91667</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2024'!E2+'Balance Sheet 2024'!E3</f>
        <v>268344</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3.192940115</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2024'!E30</f>
        <v>1470254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2024'!C40</f>
        <v>1021493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85124.41667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17.27182467</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2024'!E13:E15)</f>
        <v>1386704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2024'!C40</f>
        <v>1021493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85124.41667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16.29032015</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19.48326026</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2024'!E2:E7,'Revenues 2024'!F10:F15)</f>
        <v>946814</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2024'!F44</f>
        <v>1203350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0.7868151411</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2024'!C7:C9)</f>
        <v>341650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2024'!C10:C12)</f>
        <v>70051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411701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2024'!C40</f>
        <v>1021493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0.4030384937</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2024'!C10:C11)</f>
        <v>36428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2024'!C7:C9)</f>
        <v>341650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0.1066237377</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244</v>
      </c>
      <c r="D41" s="75">
        <f>'Expenses 2024'!D40</f>
        <v>547639</v>
      </c>
      <c r="E41" s="164">
        <f t="shared" ref="E41:E44" si="1">D41/$D$44</f>
        <v>0.5361162534</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2024'!E40</f>
        <v>432684</v>
      </c>
      <c r="E42" s="164">
        <f t="shared" si="1"/>
        <v>0.4235799952</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2024'!F40</f>
        <v>41170</v>
      </c>
      <c r="E43" s="164">
        <f t="shared" si="1"/>
        <v>0.04030375147</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1021493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2024'!F9</f>
        <v>946814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2024'!F40</f>
        <v>41170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22.99766821</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2024'!E2:E10)</f>
        <v>280794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2024'!E19:E22)</f>
        <v>200616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1.39965905</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2024'!E18</f>
        <v>1685525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DENVER BUILDING OWNERS &amp; MANAGERS ASSOCIATION</v>
      </c>
      <c r="B1" s="2" t="s">
        <v>245</v>
      </c>
      <c r="C1" s="138"/>
      <c r="D1" s="138"/>
      <c r="E1" s="138"/>
      <c r="F1" s="139"/>
      <c r="G1" s="139"/>
      <c r="H1" s="139"/>
      <c r="I1" s="43"/>
      <c r="J1" s="43"/>
      <c r="K1" s="43"/>
      <c r="L1" s="43"/>
      <c r="M1" s="43"/>
      <c r="N1" s="43"/>
      <c r="O1" s="43"/>
      <c r="P1" s="43"/>
      <c r="Q1" s="43"/>
      <c r="R1" s="43"/>
      <c r="S1" s="43"/>
      <c r="T1" s="43"/>
      <c r="U1" s="43"/>
      <c r="V1" s="43"/>
      <c r="W1" s="43"/>
      <c r="X1" s="43"/>
      <c r="Y1" s="43"/>
    </row>
    <row r="2">
      <c r="A2" s="140" t="s">
        <v>182</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183</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8"/>
      <c r="B5" s="49"/>
      <c r="C5" s="147" t="s">
        <v>182</v>
      </c>
      <c r="D5" s="176">
        <f>'Ratios 2022'!D8</f>
        <v>1.809523239</v>
      </c>
      <c r="E5" s="176">
        <f>'Ratios 2023'!D8</f>
        <v>1.434894592</v>
      </c>
      <c r="F5" s="176">
        <f>'Ratios 2024'!D8</f>
        <v>3.192940115</v>
      </c>
      <c r="G5" s="176">
        <f>average(D5:F5)</f>
        <v>2.145785982</v>
      </c>
      <c r="H5" s="149" t="s">
        <v>189</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190</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191</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8"/>
      <c r="B10" s="49"/>
      <c r="C10" s="147" t="s">
        <v>190</v>
      </c>
      <c r="D10" s="148">
        <f>'Ratios 2022'!D14</f>
        <v>13.41477335</v>
      </c>
      <c r="E10" s="148">
        <f>'Ratios 2023'!D14</f>
        <v>13.13186472</v>
      </c>
      <c r="F10" s="148">
        <f>'Ratios 2024'!D14</f>
        <v>17.27182467</v>
      </c>
      <c r="G10" s="176">
        <f>average(D10:F10)</f>
        <v>14.60615425</v>
      </c>
      <c r="H10" s="149" t="s">
        <v>189</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195</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196</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8"/>
      <c r="B15" s="49"/>
      <c r="C15" s="147" t="s">
        <v>198</v>
      </c>
      <c r="D15" s="179">
        <f>'Ratios 2022'!D20</f>
        <v>14.02775539</v>
      </c>
      <c r="E15" s="179">
        <f>'Ratios 2023'!D20</f>
        <v>13.7155142</v>
      </c>
      <c r="F15" s="179">
        <f>'Ratios 2024'!D20</f>
        <v>16.29032015</v>
      </c>
      <c r="G15" s="176">
        <f>average(D15:F15)</f>
        <v>14.67786325</v>
      </c>
      <c r="H15" s="149" t="s">
        <v>189</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200</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201</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8"/>
      <c r="B20" s="49"/>
      <c r="C20" s="147" t="s">
        <v>200</v>
      </c>
      <c r="D20" s="162">
        <f>'Ratios 2022'!D26</f>
        <v>0.8205347779</v>
      </c>
      <c r="E20" s="162">
        <f>'Ratios 2023'!D26</f>
        <v>0.7955607016</v>
      </c>
      <c r="F20" s="162">
        <f>'Ratios 2024'!D26</f>
        <v>0.7868151411</v>
      </c>
      <c r="G20" s="180">
        <f>average(D20:F20)</f>
        <v>0.8009702068</v>
      </c>
      <c r="H20" s="149" t="s">
        <v>204</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205</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206</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8"/>
      <c r="B25" s="49"/>
      <c r="C25" s="147" t="s">
        <v>210</v>
      </c>
      <c r="D25" s="162">
        <f>'Ratios 2022'!D33</f>
        <v>0.2915184186</v>
      </c>
      <c r="E25" s="162">
        <f>'Ratios 2023'!D33</f>
        <v>0.3363608157</v>
      </c>
      <c r="F25" s="162">
        <f>'Ratios 2024'!D33</f>
        <v>0.4030384937</v>
      </c>
      <c r="G25" s="180">
        <f>average(D25:F25)</f>
        <v>0.3436392427</v>
      </c>
      <c r="H25" s="149" t="s">
        <v>211</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212</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213</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8"/>
      <c r="B30" s="49"/>
      <c r="C30" s="147" t="s">
        <v>212</v>
      </c>
      <c r="D30" s="162">
        <f>'Ratios 2022'!D38</f>
        <v>0.08810611384</v>
      </c>
      <c r="E30" s="162">
        <f>'Ratios 2023'!D38</f>
        <v>0.0889622574</v>
      </c>
      <c r="F30" s="162">
        <f>'Ratios 2024'!D38</f>
        <v>0.1066237377</v>
      </c>
      <c r="G30" s="180">
        <f>average(D30:F30)</f>
        <v>0.09456403633</v>
      </c>
      <c r="H30" s="149" t="s">
        <v>215</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216</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217</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8"/>
      <c r="B35" s="49"/>
      <c r="C35" s="147" t="s">
        <v>250</v>
      </c>
      <c r="D35" s="162">
        <f>'Ratios 2022'!E41</f>
        <v>0.5274343179</v>
      </c>
      <c r="E35" s="162">
        <f>'Ratios 2023'!E41</f>
        <v>0.5393372916</v>
      </c>
      <c r="F35" s="162">
        <f>'Ratios 2024'!E41</f>
        <v>0.5361162534</v>
      </c>
      <c r="G35" s="180">
        <f t="shared" ref="G35:G37" si="1">average(D35:F35)</f>
        <v>0.5342959543</v>
      </c>
      <c r="H35" s="180"/>
      <c r="I35" s="43"/>
      <c r="J35" s="43"/>
      <c r="K35" s="43"/>
      <c r="L35" s="43"/>
      <c r="M35" s="43"/>
      <c r="N35" s="43"/>
      <c r="O35" s="43"/>
      <c r="P35" s="43"/>
      <c r="Q35" s="43"/>
      <c r="R35" s="43"/>
      <c r="S35" s="43"/>
      <c r="T35" s="43"/>
      <c r="U35" s="43"/>
      <c r="V35" s="43"/>
      <c r="W35" s="43"/>
      <c r="X35" s="43"/>
      <c r="Y35" s="43"/>
    </row>
    <row r="36">
      <c r="A36" s="138"/>
      <c r="B36" s="52"/>
      <c r="C36" s="147" t="s">
        <v>219</v>
      </c>
      <c r="D36" s="162">
        <f>'Ratios 2022'!E42</f>
        <v>0.4434145307</v>
      </c>
      <c r="E36" s="162">
        <f>'Ratios 2023'!E42</f>
        <v>0.4270266268</v>
      </c>
      <c r="F36" s="162">
        <f>'Ratios 2024'!E42</f>
        <v>0.4235799952</v>
      </c>
      <c r="G36" s="180">
        <f t="shared" si="1"/>
        <v>0.4313403842</v>
      </c>
      <c r="H36" s="180"/>
      <c r="I36" s="43"/>
      <c r="J36" s="43"/>
      <c r="K36" s="43"/>
      <c r="L36" s="43"/>
      <c r="M36" s="43"/>
      <c r="N36" s="43"/>
      <c r="O36" s="43"/>
      <c r="P36" s="43"/>
      <c r="Q36" s="43"/>
      <c r="R36" s="43"/>
      <c r="S36" s="43"/>
      <c r="T36" s="43"/>
      <c r="U36" s="43"/>
      <c r="V36" s="43"/>
      <c r="W36" s="43"/>
      <c r="X36" s="43"/>
      <c r="Y36" s="43"/>
    </row>
    <row r="37">
      <c r="A37" s="138"/>
      <c r="B37" s="181"/>
      <c r="C37" s="147" t="s">
        <v>220</v>
      </c>
      <c r="D37" s="162">
        <f>'Ratios 2022'!E43</f>
        <v>0.02915115138</v>
      </c>
      <c r="E37" s="162">
        <f>'Ratios 2023'!E43</f>
        <v>0.03363608157</v>
      </c>
      <c r="F37" s="162">
        <f>'Ratios 2024'!E43</f>
        <v>0.04030375147</v>
      </c>
      <c r="G37" s="180">
        <f t="shared" si="1"/>
        <v>0.03436366147</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221</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222</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8"/>
      <c r="B42" s="49"/>
      <c r="C42" s="147" t="s">
        <v>225</v>
      </c>
      <c r="D42" s="165">
        <f>'Ratios 2022'!D49</f>
        <v>28.56451122</v>
      </c>
      <c r="E42" s="165">
        <f>'Ratios 2023'!D49</f>
        <v>23.76768868</v>
      </c>
      <c r="F42" s="165">
        <f>'Ratios 2024'!D49</f>
        <v>22.99766821</v>
      </c>
      <c r="G42" s="182">
        <f>average(D42:F42)</f>
        <v>25.10995603</v>
      </c>
      <c r="H42" s="149" t="s">
        <v>226</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227</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228</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8"/>
      <c r="B47" s="49"/>
      <c r="C47" s="147" t="s">
        <v>231</v>
      </c>
      <c r="D47" s="148">
        <f>'Ratios 2022'!D54</f>
        <v>0.6263772538</v>
      </c>
      <c r="E47" s="148">
        <f>'Ratios 2023'!D54</f>
        <v>0.6540047934</v>
      </c>
      <c r="F47" s="148">
        <f>'Ratios 2024'!D54</f>
        <v>1.39965905</v>
      </c>
      <c r="G47" s="176">
        <f>average(D47:F47)</f>
        <v>0.8933470324</v>
      </c>
      <c r="H47" s="149" t="s">
        <v>232</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233</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234</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8"/>
      <c r="B52" s="49"/>
      <c r="C52" s="147" t="s">
        <v>237</v>
      </c>
      <c r="D52" s="183">
        <f>'Ratios 2022'!D59</f>
        <v>0</v>
      </c>
      <c r="E52" s="183">
        <f>'Ratios 2023'!D59</f>
        <v>0.00001644524965</v>
      </c>
      <c r="F52" s="183">
        <f>'Ratios 2024'!D59</f>
        <v>0</v>
      </c>
      <c r="G52" s="184">
        <f>average(D52:F52)</f>
        <v>0.000005481749884</v>
      </c>
      <c r="H52" s="149" t="s">
        <v>238</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DENVER BUILDING OWNERS &amp; MANAGERS ASSOCIATION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DENVER BUILDING OWNERS &amp; MANAGERS ASSOCIATION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844167.0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844167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17025.0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13055.0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30080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24467.0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13110.0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13110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13110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182423.0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65446.0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116977</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1028801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DENVER BUILDING OWNERS &amp; MANAGERS ASSOCIATION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150900</v>
      </c>
      <c r="D7" s="99">
        <v>75450.0</v>
      </c>
      <c r="E7" s="99">
        <v>60360.0</v>
      </c>
      <c r="F7" s="99">
        <v>15090.0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99548</v>
      </c>
      <c r="D9" s="99">
        <v>49774.0</v>
      </c>
      <c r="E9" s="99">
        <v>39819.0</v>
      </c>
      <c r="F9" s="99">
        <v>9955.0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12522</v>
      </c>
      <c r="D10" s="99">
        <v>6261.0</v>
      </c>
      <c r="E10" s="99">
        <v>5009.0</v>
      </c>
      <c r="F10" s="99">
        <v>1252.0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9544</v>
      </c>
      <c r="D11" s="99">
        <v>4772.0</v>
      </c>
      <c r="E11" s="99">
        <v>3818.0</v>
      </c>
      <c r="F11" s="99">
        <v>954.0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23023</v>
      </c>
      <c r="D12" s="99">
        <v>11512.0</v>
      </c>
      <c r="E12" s="99">
        <v>9209.0</v>
      </c>
      <c r="F12" s="99">
        <v>2302.0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89859</v>
      </c>
      <c r="D15" s="99">
        <v>89859.0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42948</v>
      </c>
      <c r="D16" s="99">
        <v>0.0</v>
      </c>
      <c r="E16" s="99">
        <v>42948.0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65449</v>
      </c>
      <c r="D17" s="99">
        <v>65449.0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22600</v>
      </c>
      <c r="D19" s="99">
        <v>0.0</v>
      </c>
      <c r="E19" s="99">
        <v>22600.0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56871</v>
      </c>
      <c r="D20" s="99">
        <v>3075.0</v>
      </c>
      <c r="E20" s="99">
        <v>53796.0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13356</v>
      </c>
      <c r="D21" s="99">
        <v>0.0</v>
      </c>
      <c r="E21" s="99">
        <v>13356.0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20760</v>
      </c>
      <c r="D22" s="99">
        <v>0.0</v>
      </c>
      <c r="E22" s="99">
        <v>20760.0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27860</v>
      </c>
      <c r="D23" s="99">
        <v>0.0</v>
      </c>
      <c r="E23" s="99">
        <v>27860.0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107020</v>
      </c>
      <c r="D25" s="99">
        <v>7538.0</v>
      </c>
      <c r="E25" s="99">
        <v>99482.0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24951</v>
      </c>
      <c r="D26" s="99">
        <v>24951.0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7580</v>
      </c>
      <c r="D28" s="99">
        <v>7580.0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11521</v>
      </c>
      <c r="D31" s="99">
        <v>0.0</v>
      </c>
      <c r="E31" s="99">
        <v>11521.0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38989</v>
      </c>
      <c r="D32" s="99">
        <v>0.0</v>
      </c>
      <c r="E32" s="99">
        <v>38989.0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81618</v>
      </c>
      <c r="D34" s="99">
        <v>81618.0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50783</v>
      </c>
      <c r="D35" s="99">
        <v>50783.0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31617</v>
      </c>
      <c r="D36" s="99">
        <v>31617.0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24466</v>
      </c>
      <c r="D37" s="99">
        <v>24466.0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1013785</v>
      </c>
      <c r="D40" s="103">
        <f t="shared" si="2"/>
        <v>534705</v>
      </c>
      <c r="E40" s="103">
        <f t="shared" si="2"/>
        <v>449527</v>
      </c>
      <c r="F40" s="103">
        <f t="shared" si="2"/>
        <v>29553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DENVER BUILDING OWNERS &amp; MANAGERS ASSOCIATION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18778.0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132357.0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4464.0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85515.0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42804.0</v>
      </c>
      <c r="E12" s="108">
        <f>D11-D12</f>
        <v>42711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1185094.0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1383404</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248411.0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1685.0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250096</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1133308.0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1133308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1383404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DENVER BUILDING OWNERS &amp; MANAGERS ASSOCIATION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2022'!C40</f>
        <v>1013785</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2022'!C31</f>
        <v>11521</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1002264</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83522</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2022'!E2+'Balance Sheet 2022'!E3</f>
        <v>151135</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1.809523239</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2022'!E30</f>
        <v>1133308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2022'!C40</f>
        <v>1013785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84482.08333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13.41477335</v>
      </c>
      <c r="E14" s="149" t="s">
        <v>189</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2022'!E13:E15)</f>
        <v>1185094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2022'!C40</f>
        <v>1013785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84482.08333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14.02775539</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15.83727863</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2022'!E2:E7,'Revenues 2022'!F10:F15)</f>
        <v>844167</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2022'!F44</f>
        <v>1028801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0.8205347779</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2022'!C7:C9)</f>
        <v>250448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2022'!C10:C12)</f>
        <v>45089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295537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2022'!C40</f>
        <v>1013785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0.2915184186</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2022'!C10:C11)</f>
        <v>22066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2022'!C7:C9)</f>
        <v>250448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0.08810611384</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218</v>
      </c>
      <c r="D41" s="75">
        <f>'Expenses 2022'!D40</f>
        <v>534705</v>
      </c>
      <c r="E41" s="164">
        <f t="shared" ref="E41:E44" si="1">D41/$D$44</f>
        <v>0.5274343179</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2022'!E40</f>
        <v>449527</v>
      </c>
      <c r="E42" s="164">
        <f t="shared" si="1"/>
        <v>0.4434145307</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2022'!F40</f>
        <v>29553</v>
      </c>
      <c r="E43" s="164">
        <f t="shared" si="1"/>
        <v>0.02915115138</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1013785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2022'!F9</f>
        <v>844167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2022'!F40</f>
        <v>29553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28.56451122</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2022'!E2:E10)</f>
        <v>155599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2022'!E19:E22)</f>
        <v>248411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0.6263772538</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2022'!E18</f>
        <v>1383404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DENVER BUILDING OWNERS &amp; MANAGERS ASSOCIATION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906975.0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906975</v>
      </c>
      <c r="G9" s="58"/>
      <c r="H9" s="58"/>
      <c r="I9" s="58"/>
      <c r="J9" s="58"/>
      <c r="K9" s="58"/>
      <c r="L9" s="58"/>
      <c r="M9" s="58"/>
      <c r="N9" s="58"/>
      <c r="O9" s="58"/>
      <c r="P9" s="58"/>
      <c r="Q9" s="58"/>
      <c r="R9" s="58"/>
      <c r="S9" s="58"/>
      <c r="T9" s="58"/>
      <c r="U9" s="58"/>
      <c r="V9" s="58"/>
      <c r="W9" s="58"/>
      <c r="X9" s="58"/>
      <c r="Y9" s="58"/>
      <c r="Z9" s="58"/>
    </row>
    <row r="10">
      <c r="A10" s="44" t="s">
        <v>62</v>
      </c>
      <c r="B10" s="59" t="s">
        <v>63</v>
      </c>
      <c r="C10" s="60" t="s">
        <v>65</v>
      </c>
      <c r="D10" s="15"/>
      <c r="E10" s="15"/>
      <c r="F10" s="48">
        <v>56250.0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28155.0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84405</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34104.0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6354.0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-6354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-6354</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193648.0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72733.0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120915</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1140045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DENVER BUILDING OWNERS &amp; MANAGERS ASSOCIATION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160200</v>
      </c>
      <c r="D7" s="99">
        <v>80100.0</v>
      </c>
      <c r="E7" s="99">
        <v>64080.0</v>
      </c>
      <c r="F7" s="99">
        <v>16020.0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161161</v>
      </c>
      <c r="D9" s="99">
        <v>80581.0</v>
      </c>
      <c r="E9" s="99">
        <v>64464.0</v>
      </c>
      <c r="F9" s="99">
        <v>16116.0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15933</v>
      </c>
      <c r="D10" s="99">
        <v>7967.0</v>
      </c>
      <c r="E10" s="99">
        <v>6373.0</v>
      </c>
      <c r="F10" s="99">
        <v>1593.0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12656</v>
      </c>
      <c r="D11" s="99">
        <v>6328.0</v>
      </c>
      <c r="E11" s="99">
        <v>5062.0</v>
      </c>
      <c r="F11" s="99">
        <v>1266.0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31650</v>
      </c>
      <c r="D12" s="99">
        <v>15825.0</v>
      </c>
      <c r="E12" s="99">
        <v>12660.0</v>
      </c>
      <c r="F12" s="99">
        <v>3165.0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33982</v>
      </c>
      <c r="D15" s="99">
        <v>33982.0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46179</v>
      </c>
      <c r="D16" s="99">
        <v>0.0</v>
      </c>
      <c r="E16" s="99">
        <v>46179.0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61776</v>
      </c>
      <c r="D17" s="99">
        <v>61776.0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22843</v>
      </c>
      <c r="D19" s="99">
        <v>0.0</v>
      </c>
      <c r="E19" s="99">
        <v>22843.0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54446</v>
      </c>
      <c r="D20" s="99">
        <v>23854.0</v>
      </c>
      <c r="E20" s="99">
        <v>30592.0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14624</v>
      </c>
      <c r="D21" s="99">
        <v>0.0</v>
      </c>
      <c r="E21" s="99">
        <v>14624.0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22653</v>
      </c>
      <c r="D22" s="99">
        <v>0.0</v>
      </c>
      <c r="E22" s="99">
        <v>22653.0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29103</v>
      </c>
      <c r="D23" s="99">
        <v>0.0</v>
      </c>
      <c r="E23" s="99">
        <v>29103.0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125462</v>
      </c>
      <c r="D25" s="99">
        <v>24850.0</v>
      </c>
      <c r="E25" s="99">
        <v>100612.0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36152</v>
      </c>
      <c r="D26" s="99">
        <v>36152.0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7200</v>
      </c>
      <c r="D28" s="99">
        <v>7200.0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13990</v>
      </c>
      <c r="D31" s="99">
        <v>0.0</v>
      </c>
      <c r="E31" s="99">
        <v>13990.0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51225</v>
      </c>
      <c r="D32" s="99">
        <v>0.0</v>
      </c>
      <c r="E32" s="99">
        <v>51225.0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240</v>
      </c>
      <c r="C34" s="98">
        <f t="shared" si="1"/>
        <v>102928</v>
      </c>
      <c r="D34" s="99">
        <v>102928.0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87816</v>
      </c>
      <c r="D35" s="99">
        <v>87816.0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34417</v>
      </c>
      <c r="D36" s="99">
        <v>34417.0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8100</v>
      </c>
      <c r="D37" s="99">
        <v>8100.0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1134496</v>
      </c>
      <c r="D40" s="103">
        <f t="shared" si="2"/>
        <v>611876</v>
      </c>
      <c r="E40" s="103">
        <f t="shared" si="2"/>
        <v>484460</v>
      </c>
      <c r="F40" s="103">
        <f t="shared" si="2"/>
        <v>38160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DENVER BUILDING OWNERS &amp; MANAGERS ASSOCIATION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26920.0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107064.0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85515.0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56794.0</v>
      </c>
      <c r="E12" s="108">
        <f>D11-D12</f>
        <v>28721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1296683.0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1459388</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204867.0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24.0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12993.0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217884</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1241504.0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1241504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1459388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