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<sst xmlns="http://schemas.openxmlformats.org/spreadsheetml/2006/main" count="859" uniqueCount="246">
  <si>
    <t>SKYTRUTH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</si>
  <si>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</si>
  <si>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</si>
  <si>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</si>
  <si>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</si>
  <si>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</si>
  <si>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</si>
  <si>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</si>
  <si>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</si>
  <si>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</si>
  <si>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</si>
  <si>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</si>
  <si>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</si>
  <si>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</si>
  <si>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</si>
  <si>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</si>
  <si>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</si>
  <si>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</si>
  <si>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</si>
  <si>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</si>
  <si>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</si>
  <si>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</si>
  <si>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</si>
  <si>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</si>
  <si>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</si>
  <si>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</si>
  <si>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</si>
  <si>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</si>
  <si>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</si>
  <si>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</si>
  <si>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</si>
  <si>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</si>
  <si>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</si>
  <si>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</si>
  <si>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</si>
  <si>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</si>
  <si>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</si>
  <si>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</si>
  <si>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</si>
  <si>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</si>
  <si>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</si>
  <si>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</si>
  <si>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</si>
  <si>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</si>
  <si>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</si>
  <si>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</si>
  <si>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</si>
  <si>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</si>
  <si>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</si>
  <si>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</si>
  <si>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</si>
  <si>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</si>
  <si>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</si>
  <si>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</si>
  <si>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</si>
  <si>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</si>
  <si>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</si>
  <si>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</si>
  <si>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</si>
  <si>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</si>
  <si>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</si>
  <si>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</si>
  <si>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</si>
  <si>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</si>
  <si>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CONSULTING 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</si>
  <si>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</si>
  <si>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</si>
  <si>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</si>
  <si>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</si>
  <si>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</si>
  <si>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</si>
  <si>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</si>
  <si>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</si>
  <si>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</si>
  <si>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</si>
  <si>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</si>
  <si>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</si>
  <si>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</si>
  <si>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</si>
  <si>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</si>
  <si>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</si>
  <si>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</si>
  <si>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</si>
  <si>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</si>
  <si>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</si>
  <si>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</si>
  <si>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</si>
  <si>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</si>
  <si>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</si>
  <si>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</si>
  <si>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</si>
  <si>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</si>
  <si>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</si>
  <si>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</si>
  <si>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</si>
  <si>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</si>
  <si>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</si>
  <si>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</si>
  <si>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</si>
  <si>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</si>
  <si>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</si>
  <si>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</si>
  <si>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</si>
  <si>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</si>
  <si>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</si>
  <si>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</si>
  <si>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</si>
  <si>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</si>
  <si>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</si>
  <si>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</si>
  <si>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</si>
  <si>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</si>
  <si>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</si>
  <si>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</si>
  <si>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</si>
  <si>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</si>
  <si>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</si>
  <si>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</si>
  <si>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</si>
  <si>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</si>
  <si>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</si>
  <si>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</si>
  <si>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</si>
  <si>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</si>
  <si>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</si>
  <si>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</si>
  <si>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</si>
  <si>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</si>
  <si>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</si>
  <si>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</si>
  <si>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</si>
  <si>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</si>
  <si>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</si>
  <si>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</si>
  <si>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DATA IMAGERY</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</si>
  <si>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</si>
  <si>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</si>
  <si>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</si>
  <si>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</si>
  <si>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</si>
  <si>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</si>
  <si>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</si>
  <si>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</si>
  <si>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</si>
  <si>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</si>
  <si>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</si>
  <si>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</si>
  <si>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</si>
  <si>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</si>
  <si>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</si>
  <si>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</si>
  <si>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</si>
  <si>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</si>
  <si>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</si>
  <si>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</si>
  <si>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</si>
  <si>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</si>
  <si>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</si>
  <si>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</si>
  <si>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</si>
  <si>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</si>
  <si>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</si>
  <si>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</si>
  <si>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</si>
  <si>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</si>
  <si>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</si>
  <si>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</si>
  <si>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</si>
  <si>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</si>
  <si>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</si>
  <si>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</si>
  <si>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</si>
  <si>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</si>
  <si>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</si>
  <si>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</si>
  <si>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</si>
  <si>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</si>
  <si>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</si>
  <si>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</si>
  <si>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</si>
  <si>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</si>
  <si>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</si>
  <si>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</si>
  <si>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</si>
  <si>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</si>
  <si>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</si>
  <si>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</si>
  <si>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</si>
  <si>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</si>
  <si>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</si>
  <si>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</si>
  <si>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</si>
  <si>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</si>
  <si>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</si>
  <si>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</si>
  <si>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</si>
  <si>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</si>
  <si>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</si>
  <si>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</si>
  <si>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</si>
  <si>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</si>
  <si>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</si>
  <si>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</si>
  <si>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</si>
  <si>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</si>
  <si>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</si>
  <si>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</si>
  <si>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</si>
  <si>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</si>
  <si>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</si>
  <si>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</si>
  <si>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</si>
  <si>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</si>
  <si>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</si>
  <si>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</si>
  <si>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</si>
  <si>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</si>
  <si>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</si>
  <si>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</si>
  <si>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</si>
  <si>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</si>
  <si>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</si>
  <si>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</si>
  <si>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</si>
  <si>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</si>
  <si>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</si>
  <si>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</si>
  <si>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</si>
  <si>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</si>
  <si>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</si>
  <si>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</si>
  <si>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</si>
  <si>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</si>
  <si>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</si>
  <si>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</si>
  <si>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</si>
  <si>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</si>
  <si>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</si>
  <si>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EXCHANGE GAIN/LOSS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</si>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</sst>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0" fontId="13" numFmtId="3" xfId="0" applyAlignment="1" applyBorder="1" applyFont="1" applyNumberFormat="1">
      <alignment readingOrder="0" shrinkToFit="0" vertical="bottom"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SKYTRUTH</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2533530</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3653</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2529877</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210823.0833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2408976</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11.42652864</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1548778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2533530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211127.5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7.335747356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1021832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2533530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211127.5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4.839881114</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16.26640976</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3224719</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3327561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0.9690938799</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1487626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307453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1795079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2533530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0.7085288116</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190745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1487626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0.1282210717</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236</v>
      </c>
      <c r="D41" s="75">
        <f>'Expenses 2023'!D40</f>
        <v>2155113</v>
      </c>
      <c r="E41" s="164">
        <f t="shared" ref="E41:E44" si="1">D41/$D$44</f>
        <v>0.8506364637</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228262</v>
      </c>
      <c r="E42" s="164">
        <f t="shared" si="1"/>
        <v>0.09009642672</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150155</v>
      </c>
      <c r="E43" s="164">
        <f t="shared" si="1"/>
        <v>0.05926710953</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2533530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3224719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150155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21.47593487</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3273691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102812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31.84152628</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4306505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SKYTRUTH</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4517690.0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4517690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129251.0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238</v>
      </c>
      <c r="D39" s="74"/>
      <c r="E39" s="48">
        <v>-20346.0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-20346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4626595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SKYTRUTH</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755393</v>
      </c>
      <c r="D7" s="99">
        <v>604260.0</v>
      </c>
      <c r="E7" s="99">
        <v>57506.0</v>
      </c>
      <c r="F7" s="99">
        <v>93627.0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1304024</v>
      </c>
      <c r="D9" s="99">
        <v>1073506.0</v>
      </c>
      <c r="E9" s="99">
        <v>108016.0</v>
      </c>
      <c r="F9" s="99">
        <v>122502.0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113564</v>
      </c>
      <c r="D10" s="99">
        <v>92563.0</v>
      </c>
      <c r="E10" s="99">
        <v>8948.0</v>
      </c>
      <c r="F10" s="99">
        <v>12053.0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177193</v>
      </c>
      <c r="D11" s="99">
        <v>144758.0</v>
      </c>
      <c r="E11" s="99">
        <v>13740.0</v>
      </c>
      <c r="F11" s="99">
        <v>18695.0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157004</v>
      </c>
      <c r="D12" s="99">
        <v>128145.0</v>
      </c>
      <c r="E12" s="99">
        <v>12525.0</v>
      </c>
      <c r="F12" s="99">
        <v>16334.0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2323</v>
      </c>
      <c r="D15" s="99">
        <v>2258.0</v>
      </c>
      <c r="E15" s="99">
        <v>65.0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67394</v>
      </c>
      <c r="D16" s="99">
        <v>0.0</v>
      </c>
      <c r="E16" s="99">
        <v>66589.0</v>
      </c>
      <c r="F16" s="99">
        <v>805.0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744727</v>
      </c>
      <c r="D20" s="99">
        <v>679335.0</v>
      </c>
      <c r="E20" s="99">
        <v>63682.0</v>
      </c>
      <c r="F20" s="99">
        <v>1710.0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44477</v>
      </c>
      <c r="D22" s="99">
        <v>33268.0</v>
      </c>
      <c r="E22" s="99">
        <v>6780.0</v>
      </c>
      <c r="F22" s="99">
        <v>4429.0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14898</v>
      </c>
      <c r="D25" s="99">
        <v>12138.0</v>
      </c>
      <c r="E25" s="99">
        <v>1197.0</v>
      </c>
      <c r="F25" s="99">
        <v>1563.0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86959</v>
      </c>
      <c r="D26" s="99">
        <v>79869.0</v>
      </c>
      <c r="E26" s="99">
        <v>6304.0</v>
      </c>
      <c r="F26" s="99">
        <v>786.0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2777</v>
      </c>
      <c r="D31" s="99">
        <v>2777.0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8162</v>
      </c>
      <c r="D32" s="99">
        <v>6649.0</v>
      </c>
      <c r="E32" s="99">
        <v>656.0</v>
      </c>
      <c r="F32" s="99">
        <v>857.0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75" t="s">
        <v>134</v>
      </c>
      <c r="C34" s="98">
        <f t="shared" si="1"/>
        <v>146738</v>
      </c>
      <c r="D34" s="99">
        <v>143657.0</v>
      </c>
      <c r="E34" s="99">
        <v>3081.0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3625633</v>
      </c>
      <c r="D40" s="103">
        <f t="shared" si="2"/>
        <v>3003183</v>
      </c>
      <c r="E40" s="103">
        <f t="shared" si="2"/>
        <v>349089</v>
      </c>
      <c r="F40" s="103">
        <f t="shared" si="2"/>
        <v>273361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SKYTRUTH</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14.0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2535858.0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1000000.0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76764.0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15232.0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7567.0</v>
      </c>
      <c r="E12" s="108">
        <f>D11-D12</f>
        <v>7665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1257743.0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480031.0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5358075</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153420.0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153420</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1534426.0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3670229.0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5204655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5358075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SKYTRUTH</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3625633</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2777</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3622856</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301904.6667</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2535872</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8.399578675</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1534426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3625633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302136.0833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5.078592345</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1257743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3625633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302136.0833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4.162836117</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12.56241479</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4517690</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4626595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0.9764610907</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2059417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447761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2507178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3625633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0.6915145576</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290757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2059417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0.1411841312</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239</v>
      </c>
      <c r="D41" s="75">
        <f>'Expenses 2024'!D40</f>
        <v>3003183</v>
      </c>
      <c r="E41" s="164">
        <f t="shared" ref="E41:E44" si="1">D41/$D$44</f>
        <v>0.8283196341</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349089</v>
      </c>
      <c r="E42" s="164">
        <f t="shared" si="1"/>
        <v>0.09628360068</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273361</v>
      </c>
      <c r="E43" s="164">
        <f t="shared" si="1"/>
        <v>0.0753967652</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3625633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4517690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273361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16.52646135</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3612636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153420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23.54736019</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5358075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SKYTRUTH</v>
      </c>
      <c r="B1" s="2" t="s">
        <v>240</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8"/>
      <c r="B5" s="49"/>
      <c r="C5" s="147" t="s">
        <v>178</v>
      </c>
      <c r="D5" s="177">
        <f>'Ratios 2022'!D8</f>
        <v>19.39324636</v>
      </c>
      <c r="E5" s="177">
        <f>'Ratios 2023'!D8</f>
        <v>11.42652864</v>
      </c>
      <c r="F5" s="177">
        <f>'Ratios 2024'!D8</f>
        <v>8.399578675</v>
      </c>
      <c r="G5" s="177">
        <f>average(D5:F5)</f>
        <v>13.07311789</v>
      </c>
      <c r="H5" s="149" t="s">
        <v>185</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186</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187</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8"/>
      <c r="B10" s="49"/>
      <c r="C10" s="147" t="s">
        <v>186</v>
      </c>
      <c r="D10" s="148">
        <f>'Ratios 2022'!D14</f>
        <v>7.623483874</v>
      </c>
      <c r="E10" s="148">
        <f>'Ratios 2023'!D14</f>
        <v>7.335747356</v>
      </c>
      <c r="F10" s="148">
        <f>'Ratios 2024'!D14</f>
        <v>5.078592345</v>
      </c>
      <c r="G10" s="177">
        <f>average(D10:F10)</f>
        <v>6.679274525</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8"/>
      <c r="B15" s="49"/>
      <c r="C15" s="147" t="s">
        <v>194</v>
      </c>
      <c r="D15" s="180">
        <f>'Ratios 2022'!D20</f>
        <v>0</v>
      </c>
      <c r="E15" s="180">
        <f>'Ratios 2023'!D20</f>
        <v>4.839881114</v>
      </c>
      <c r="F15" s="180">
        <f>'Ratios 2024'!D20</f>
        <v>4.162836117</v>
      </c>
      <c r="G15" s="177">
        <f>average(D15:F15)</f>
        <v>3.000905744</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0.9950217172</v>
      </c>
      <c r="E20" s="162">
        <f>'Ratios 2023'!D26</f>
        <v>0.9690938799</v>
      </c>
      <c r="F20" s="162">
        <f>'Ratios 2024'!D26</f>
        <v>0.9764610907</v>
      </c>
      <c r="G20" s="181">
        <f>average(D20:F20)</f>
        <v>0.9801922293</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0.5973666811</v>
      </c>
      <c r="E25" s="162">
        <f>'Ratios 2023'!D33</f>
        <v>0.7085288116</v>
      </c>
      <c r="F25" s="162">
        <f>'Ratios 2024'!D33</f>
        <v>0.6915145576</v>
      </c>
      <c r="G25" s="181">
        <f>average(D25:F25)</f>
        <v>0.6658033501</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0.1268938559</v>
      </c>
      <c r="E30" s="162">
        <f>'Ratios 2023'!D38</f>
        <v>0.1282210717</v>
      </c>
      <c r="F30" s="162">
        <f>'Ratios 2024'!D38</f>
        <v>0.1411841312</v>
      </c>
      <c r="G30" s="181">
        <f>average(D30:F30)</f>
        <v>0.1320996863</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8"/>
      <c r="B35" s="49"/>
      <c r="C35" s="147" t="s">
        <v>245</v>
      </c>
      <c r="D35" s="162">
        <f>'Ratios 2022'!E41</f>
        <v>0.7979542822</v>
      </c>
      <c r="E35" s="162">
        <f>'Ratios 2023'!E41</f>
        <v>0.8506364637</v>
      </c>
      <c r="F35" s="162">
        <f>'Ratios 2024'!E41</f>
        <v>0.8283196341</v>
      </c>
      <c r="G35" s="181">
        <f t="shared" ref="G35:G37" si="1">average(D35:F35)</f>
        <v>0.8256367933</v>
      </c>
      <c r="H35" s="181"/>
      <c r="I35" s="43"/>
      <c r="J35" s="43"/>
      <c r="K35" s="43"/>
      <c r="L35" s="43"/>
      <c r="M35" s="43"/>
      <c r="N35" s="43"/>
      <c r="O35" s="43"/>
      <c r="P35" s="43"/>
      <c r="Q35" s="43"/>
      <c r="R35" s="43"/>
      <c r="S35" s="43"/>
      <c r="T35" s="43"/>
      <c r="U35" s="43"/>
      <c r="V35" s="43"/>
      <c r="W35" s="43"/>
      <c r="X35" s="43"/>
      <c r="Y35" s="43"/>
    </row>
    <row r="36">
      <c r="A36" s="138"/>
      <c r="B36" s="52"/>
      <c r="C36" s="147" t="s">
        <v>215</v>
      </c>
      <c r="D36" s="162">
        <f>'Ratios 2022'!E42</f>
        <v>0.1385382852</v>
      </c>
      <c r="E36" s="162">
        <f>'Ratios 2023'!E42</f>
        <v>0.09009642672</v>
      </c>
      <c r="F36" s="162">
        <f>'Ratios 2024'!E42</f>
        <v>0.09628360068</v>
      </c>
      <c r="G36" s="181">
        <f t="shared" si="1"/>
        <v>0.1083061042</v>
      </c>
      <c r="H36" s="181"/>
      <c r="I36" s="43"/>
      <c r="J36" s="43"/>
      <c r="K36" s="43"/>
      <c r="L36" s="43"/>
      <c r="M36" s="43"/>
      <c r="N36" s="43"/>
      <c r="O36" s="43"/>
      <c r="P36" s="43"/>
      <c r="Q36" s="43"/>
      <c r="R36" s="43"/>
      <c r="S36" s="43"/>
      <c r="T36" s="43"/>
      <c r="U36" s="43"/>
      <c r="V36" s="43"/>
      <c r="W36" s="43"/>
      <c r="X36" s="43"/>
      <c r="Y36" s="43"/>
    </row>
    <row r="37">
      <c r="A37" s="138"/>
      <c r="B37" s="182"/>
      <c r="C37" s="147" t="s">
        <v>216</v>
      </c>
      <c r="D37" s="162">
        <f>'Ratios 2022'!E43</f>
        <v>0.06350743267</v>
      </c>
      <c r="E37" s="162">
        <f>'Ratios 2023'!E43</f>
        <v>0.05926710953</v>
      </c>
      <c r="F37" s="162">
        <f>'Ratios 2024'!E43</f>
        <v>0.0753967652</v>
      </c>
      <c r="G37" s="181">
        <f t="shared" si="1"/>
        <v>0.06605710247</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8"/>
      <c r="B42" s="49"/>
      <c r="C42" s="147" t="s">
        <v>221</v>
      </c>
      <c r="D42" s="165">
        <f>'Ratios 2022'!D49</f>
        <v>28.40689786</v>
      </c>
      <c r="E42" s="165">
        <f>'Ratios 2023'!D49</f>
        <v>21.47593487</v>
      </c>
      <c r="F42" s="165">
        <f>'Ratios 2024'!D49</f>
        <v>16.52646135</v>
      </c>
      <c r="G42" s="183">
        <f>average(D42:F42)</f>
        <v>22.13643136</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44.37523746</v>
      </c>
      <c r="E47" s="148">
        <f>'Ratios 2023'!D54</f>
        <v>31.84152628</v>
      </c>
      <c r="F47" s="148">
        <f>'Ratios 2024'!D54</f>
        <v>23.54736019</v>
      </c>
      <c r="G47" s="177">
        <f>average(D47:F47)</f>
        <v>33.25470798</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8"/>
      <c r="B52" s="49"/>
      <c r="C52" s="147" t="s">
        <v>233</v>
      </c>
      <c r="D52" s="184">
        <f>'Ratios 2022'!D59</f>
        <v>0</v>
      </c>
      <c r="E52" s="184">
        <f>'Ratios 2023'!D59</f>
        <v>0</v>
      </c>
      <c r="F52" s="184">
        <f>'Ratios 2024'!D59</f>
        <v>0</v>
      </c>
      <c r="G52" s="185">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SKYTRUTH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SKYTRUTH</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3148791.0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3148791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3335.0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3335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12419.0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3164545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SKYTRUTH</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397048</v>
      </c>
      <c r="D7" s="99">
        <v>317638.0</v>
      </c>
      <c r="E7" s="99">
        <v>31763.0</v>
      </c>
      <c r="F7" s="99">
        <v>47647.0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465082</v>
      </c>
      <c r="D9" s="99">
        <v>383488.0</v>
      </c>
      <c r="E9" s="99">
        <v>42044.0</v>
      </c>
      <c r="F9" s="99">
        <v>39550.0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51757</v>
      </c>
      <c r="D10" s="99">
        <v>43483.0</v>
      </c>
      <c r="E10" s="99">
        <v>3391.0</v>
      </c>
      <c r="F10" s="99">
        <v>4883.0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57642</v>
      </c>
      <c r="D11" s="99">
        <v>48432.0</v>
      </c>
      <c r="E11" s="99">
        <v>3774.0</v>
      </c>
      <c r="F11" s="99">
        <v>5436.0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71116</v>
      </c>
      <c r="D12" s="99">
        <v>59091.0</v>
      </c>
      <c r="E12" s="99">
        <v>4833.0</v>
      </c>
      <c r="F12" s="99">
        <v>7192.0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70442</v>
      </c>
      <c r="D16" s="99">
        <v>1697.0</v>
      </c>
      <c r="E16" s="99">
        <v>68684.0</v>
      </c>
      <c r="F16" s="99">
        <v>61.0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521694</v>
      </c>
      <c r="D20" s="99">
        <v>443937.0</v>
      </c>
      <c r="E20" s="99">
        <v>76194.0</v>
      </c>
      <c r="F20" s="99">
        <v>1563.0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18400</v>
      </c>
      <c r="D22" s="99">
        <v>11957.0</v>
      </c>
      <c r="E22" s="99">
        <v>5829.0</v>
      </c>
      <c r="F22" s="99">
        <v>614.0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19679</v>
      </c>
      <c r="D25" s="99">
        <v>18039.0</v>
      </c>
      <c r="E25" s="99">
        <v>711.0</v>
      </c>
      <c r="F25" s="99">
        <v>929.0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22912</v>
      </c>
      <c r="D26" s="99">
        <v>19570.0</v>
      </c>
      <c r="E26" s="99">
        <v>622.0</v>
      </c>
      <c r="F26" s="99">
        <v>2720.0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2342</v>
      </c>
      <c r="D31" s="99">
        <v>2342.0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5311</v>
      </c>
      <c r="D32" s="99">
        <v>4868.0</v>
      </c>
      <c r="E32" s="99">
        <v>192.0</v>
      </c>
      <c r="F32" s="99">
        <v>251.0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41977</v>
      </c>
      <c r="D34" s="99">
        <v>38209.0</v>
      </c>
      <c r="E34" s="99">
        <v>3768.0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1745402</v>
      </c>
      <c r="D40" s="103">
        <f t="shared" si="2"/>
        <v>1392751</v>
      </c>
      <c r="E40" s="103">
        <f t="shared" si="2"/>
        <v>241805</v>
      </c>
      <c r="F40" s="103">
        <f t="shared" si="2"/>
        <v>110846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SKYTRUTH</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2920.0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2814046.0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650600.0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12917.0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19185.0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11573.0</v>
      </c>
      <c r="E12" s="108">
        <f>D11-D12</f>
        <v>7612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3488095</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78433.0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78433</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1108837.0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2300825.0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3409662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3488095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SKYTRUTH</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1745402</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2342</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1743060</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145255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2816966</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19.39324636</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1108837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1745402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145450.1667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7.623483874</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1745402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145450.1667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19.39324636</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3148791</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3164545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0.9950217172</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862130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180515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1042645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1745402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0.5973666811</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109399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862130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0.1268938559</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1392751</v>
      </c>
      <c r="E41" s="164">
        <f t="shared" ref="E41:E44" si="1">D41/$D$44</f>
        <v>0.7979542822</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241805</v>
      </c>
      <c r="E42" s="164">
        <f t="shared" si="1"/>
        <v>0.1385382852</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110846</v>
      </c>
      <c r="E43" s="164">
        <f t="shared" si="1"/>
        <v>0.06350743267</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1745402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3148791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110846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28.40689786</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3480483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78433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44.37523746</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3488095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SKYTRUTH</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3224719.0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3224719</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102842.0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3327561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SKYTRUTH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687634</v>
      </c>
      <c r="D7" s="99">
        <v>550108.0</v>
      </c>
      <c r="E7" s="99">
        <v>55001.0</v>
      </c>
      <c r="F7" s="99">
        <v>82525.0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799992</v>
      </c>
      <c r="D9" s="99">
        <v>704661.0</v>
      </c>
      <c r="E9" s="99">
        <v>59765.0</v>
      </c>
      <c r="F9" s="99">
        <v>35566.0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83864</v>
      </c>
      <c r="D10" s="99">
        <v>70717.0</v>
      </c>
      <c r="E10" s="99">
        <v>6425.0</v>
      </c>
      <c r="F10" s="99">
        <v>6722.0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106881</v>
      </c>
      <c r="D11" s="99">
        <v>90148.0</v>
      </c>
      <c r="E11" s="99">
        <v>8178.0</v>
      </c>
      <c r="F11" s="99">
        <v>8555.0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116708</v>
      </c>
      <c r="D12" s="99">
        <v>98649.0</v>
      </c>
      <c r="E12" s="99">
        <v>8879.0</v>
      </c>
      <c r="F12" s="99">
        <v>9180.0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3528</v>
      </c>
      <c r="D15" s="99">
        <v>2128.0</v>
      </c>
      <c r="E15" s="99">
        <v>1400.0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68085</v>
      </c>
      <c r="D16" s="99">
        <v>0.0</v>
      </c>
      <c r="E16" s="99">
        <v>68085.0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519976</v>
      </c>
      <c r="D20" s="99">
        <v>505940.0</v>
      </c>
      <c r="E20" s="99">
        <v>10988.0</v>
      </c>
      <c r="F20" s="99">
        <v>3048.0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30536</v>
      </c>
      <c r="D22" s="99">
        <v>23638.0</v>
      </c>
      <c r="E22" s="99">
        <v>4683.0</v>
      </c>
      <c r="F22" s="99">
        <v>2215.0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20065</v>
      </c>
      <c r="D25" s="99">
        <v>16924.0</v>
      </c>
      <c r="E25" s="99">
        <v>1548.0</v>
      </c>
      <c r="F25" s="99">
        <v>1593.0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40055</v>
      </c>
      <c r="D26" s="99">
        <v>39747.0</v>
      </c>
      <c r="E26" s="99">
        <v>308.0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3653</v>
      </c>
      <c r="D31" s="99">
        <v>3653.0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9466</v>
      </c>
      <c r="D32" s="99">
        <v>7985.0</v>
      </c>
      <c r="E32" s="99">
        <v>730.0</v>
      </c>
      <c r="F32" s="99">
        <v>751.0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43087</v>
      </c>
      <c r="D34" s="99">
        <v>40815.0</v>
      </c>
      <c r="E34" s="99">
        <v>2272.0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2533530</v>
      </c>
      <c r="D40" s="103">
        <f t="shared" si="2"/>
        <v>2155113</v>
      </c>
      <c r="E40" s="103">
        <f t="shared" si="2"/>
        <v>228262</v>
      </c>
      <c r="F40" s="103">
        <f t="shared" si="2"/>
        <v>150155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SKYTRUTH</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7217.0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2401759.0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788026.0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76689.0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26208.0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15226.0</v>
      </c>
      <c r="E12" s="108">
        <f>D11-D12</f>
        <v>10982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1021832.0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4306505</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102812.0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102812</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1548778.0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2654915.0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4203693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4306505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