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<sst xmlns="http://schemas.openxmlformats.org/spreadsheetml/2006/main" count="871" uniqueCount="255">
  <si>
    <t>SOUTHERN POVERTY LAW CENTER</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</si>
  <si>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</si>
  <si>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</si>
  <si>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</si>
  <si>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</si>
  <si>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</si>
  <si>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</si>
  <si>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</si>
  <si>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</si>
  <si>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</si>
  <si>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</si>
  <si>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</si>
  <si>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</si>
  <si>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</si>
  <si>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</si>
  <si>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</si>
  <si>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</si>
  <si>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</si>
  <si>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</si>
  <si>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</si>
  <si>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</si>
  <si>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</si>
  <si>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</si>
  <si>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</si>
  <si>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</si>
  <si>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</si>
  <si>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</si>
  <si>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</si>
  <si>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</si>
  <si>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</si>
  <si>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</si>
  <si>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</si>
  <si>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</si>
  <si>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</si>
  <si>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</si>
  <si>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</si>
  <si>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</si>
  <si>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</si>
  <si>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</si>
  <si>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</si>
  <si>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</si>
  <si>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</si>
  <si>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</si>
  <si>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</si>
  <si>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</si>
  <si>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</si>
  <si>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</si>
  <si>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</si>
  <si>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</si>
  <si>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</si>
  <si>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</si>
  <si>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</si>
  <si>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</si>
  <si>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</si>
  <si>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</si>
  <si>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</si>
  <si>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</si>
  <si>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</si>
  <si>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</si>
  <si>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</si>
  <si>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</si>
  <si>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</si>
  <si>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</si>
  <si>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</si>
  <si>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</si>
  <si>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</si>
  <si>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</si>
  <si>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</si>
  <si>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</si>
  <si>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</si>
  <si>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</si>
  <si>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</si>
  <si>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</si>
  <si>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</si>
  <si>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</si>
  <si>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</si>
  <si>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</si>
  <si>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</si>
  <si>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</si>
  <si>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</si>
  <si>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</si>
  <si>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</si>
  <si>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</si>
  <si>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</si>
  <si>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</si>
  <si>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</si>
  <si>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</si>
  <si>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</si>
  <si>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</si>
  <si>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</si>
  <si>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</si>
  <si>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</si>
  <si>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</si>
  <si>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</si>
  <si>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</si>
  <si>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</si>
  <si>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</si>
  <si>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</si>
  <si>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</si>
  <si>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</si>
  <si>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</si>
  <si>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</si>
  <si>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</si>
  <si>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</si>
  <si>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</si>
  <si>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</si>
  <si>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</si>
  <si>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</si>
  <si>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</si>
  <si>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</si>
  <si>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</si>
  <si>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</si>
  <si>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</si>
  <si>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</si>
  <si>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</si>
  <si>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</si>
  <si>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</si>
  <si>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</si>
  <si>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</si>
  <si>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</si>
  <si>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</si>
  <si>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</si>
  <si>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</si>
  <si>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</si>
  <si>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</si>
  <si>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</si>
  <si>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</si>
  <si>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</si>
  <si>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</si>
  <si>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</si>
  <si>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</si>
  <si>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</si>
  <si>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</si>
  <si>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POSTAGE/PRINT/LETTERSHO</t>
  </si>
  <si>
    <t>IMPACT INITIATIVES</t>
  </si>
  <si>
    <t>EDUC PUB &amp; PROGRAMS</t>
  </si>
  <si>
    <t>ALL OTHER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</si>
  <si>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</si>
  <si>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</si>
  <si>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</si>
  <si>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</si>
  <si>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</si>
  <si>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</si>
  <si>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</si>
  <si>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</si>
  <si>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</si>
  <si>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</si>
  <si>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</si>
  <si>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</si>
  <si>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</si>
  <si>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</si>
  <si>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</si>
  <si>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</si>
  <si>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</si>
  <si>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</si>
  <si>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</si>
  <si>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</si>
  <si>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</si>
  <si>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</si>
  <si>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</si>
  <si>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</si>
  <si>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</si>
  <si>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</si>
  <si>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</si>
  <si>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</si>
  <si>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</si>
  <si>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</si>
  <si>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</si>
  <si>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</si>
  <si>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</si>
  <si>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</si>
  <si>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</si>
  <si>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</si>
  <si>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</si>
  <si>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</si>
  <si>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</si>
  <si>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</si>
  <si>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</si>
  <si>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</si>
  <si>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</si>
  <si>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</si>
  <si>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</si>
  <si>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</si>
  <si>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</si>
  <si>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</si>
  <si>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</si>
  <si>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</si>
  <si>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</si>
  <si>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</si>
  <si>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</si>
  <si>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</si>
  <si>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</si>
  <si>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</si>
  <si>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</si>
  <si>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</si>
  <si>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</si>
  <si>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</si>
  <si>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</si>
  <si>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</si>
  <si>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</si>
  <si>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</si>
  <si>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</si>
  <si>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</si>
  <si>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</si>
  <si>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</si>
  <si>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</si>
  <si>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</si>
  <si>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</si>
  <si>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</si>
  <si>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</si>
  <si>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</si>
  <si>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</si>
  <si>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</si>
  <si>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</si>
  <si>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</si>
  <si>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</si>
  <si>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</si>
  <si>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</si>
  <si>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</si>
  <si>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</si>
  <si>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</si>
  <si>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</si>
  <si>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</si>
  <si>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</si>
  <si>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</si>
  <si>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</si>
  <si>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</si>
  <si>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</si>
  <si>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</si>
  <si>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</si>
  <si>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</si>
  <si>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</si>
  <si>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</si>
  <si>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</si>
  <si>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</si>
  <si>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</si>
  <si>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</si>
  <si>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COURT AWARDS</t>
  </si>
  <si>
    <t>SCHOOL DISTRICT TRAINI</t>
  </si>
  <si>
    <r>
      <rPr>
        <rFont val="Roboto"/>
        <color rgb="FF000000"/>
        <sz val="10.0"/>
      </rPr>
      <t xml:space="preserve">Gross amount from sales of </t>
    </r>
    <r>
      <rPr>
        <rFont val="Roboto"/>
        <color rgb="FF000000"/>
        <sz val="10.0"/>
      </rPr>
      <t>assets other than inventory</t>
    </r>
  </si>
  <si>
    <t xml:space="preserve"> IMPACT INITIATIVES</t>
  </si>
  <si>
    <t>CASE COST EXPENSE</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</si>
  <si>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</si>
  <si>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</si>
  <si>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MISC OTHER INCOME</t>
  </si>
  <si>
    <t>POSTAGE, PRINTING, LETT</t>
  </si>
  <si>
    <t xml:space="preserve"> EDUCATIONAL PROJECTS</t>
  </si>
  <si>
    <t>ALL OTHER EXPENSE</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</si>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</sst>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SOUTHERN POVERTY LAW CENTER</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2022'!C40</f>
        <v>122131443</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2022'!C31</f>
        <v>1881459</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120249984</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10020832</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2022'!E2+'Balance Sheet 2022'!E3</f>
        <v>1716431</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0.1712862764</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2022'!E30</f>
        <v>704281809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2022'!C40</f>
        <v>122131443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10177620.25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69.19906537</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2022'!E13:E15)</f>
        <v>713348992</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2022'!C40</f>
        <v>122131443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10177620.25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70.08995959</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70.26124586</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2022'!E2:E7,'Revenues 2022'!F10:F15)</f>
        <v>109347748</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2022'!F44</f>
        <v>169857376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0.6437621408</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2022'!C7:C9)</f>
        <v>42151991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2022'!C10:C12)</f>
        <v>13967129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56119120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2022'!C40</f>
        <v>122131443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0.4594977233</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2022'!C10:C11)</f>
        <v>11044291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2022'!C7:C9)</f>
        <v>42151991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0.2620111349</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242</v>
      </c>
      <c r="D41" s="75">
        <f>'Expenses 2022'!D40</f>
        <v>86533553</v>
      </c>
      <c r="E41" s="165">
        <f t="shared" ref="E41:E44" si="1">D41/$D$44</f>
        <v>0.7085280488</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2022'!E40</f>
        <v>18166483</v>
      </c>
      <c r="E42" s="165">
        <f t="shared" si="1"/>
        <v>0.1487453399</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2022'!F40</f>
        <v>17431407</v>
      </c>
      <c r="E43" s="165">
        <f t="shared" si="1"/>
        <v>0.1427266114</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122131443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2022'!F9</f>
        <v>109707329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2022'!F40</f>
        <v>17431407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if(D48=0, "$0",D47/D48)</f>
        <v>6.293658854</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2022'!E2:E10)</f>
        <v>10528332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2022'!E19:E22)</f>
        <v>21821916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0.4824659759</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2022'!E25:E26)</f>
        <v>362069</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2022'!E18</f>
        <v>749083798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0.0004833491272</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SOUTHERN POVERTY LAW CENTER</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321766.0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1.06157254E8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2198238.0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106479020</v>
      </c>
      <c r="G9" s="58"/>
      <c r="H9" s="58"/>
      <c r="I9" s="58"/>
      <c r="J9" s="58"/>
      <c r="K9" s="58"/>
      <c r="L9" s="58"/>
      <c r="M9" s="58"/>
      <c r="N9" s="58"/>
      <c r="O9" s="58"/>
      <c r="P9" s="58"/>
      <c r="Q9" s="58"/>
      <c r="R9" s="58"/>
      <c r="S9" s="58"/>
      <c r="T9" s="58"/>
      <c r="U9" s="58"/>
      <c r="V9" s="58"/>
      <c r="W9" s="58"/>
      <c r="X9" s="58"/>
      <c r="Y9" s="58"/>
      <c r="Z9" s="58"/>
    </row>
    <row r="10">
      <c r="A10" s="44" t="s">
        <v>62</v>
      </c>
      <c r="B10" s="59" t="s">
        <v>63</v>
      </c>
      <c r="C10" s="60" t="s">
        <v>237</v>
      </c>
      <c r="D10" s="15"/>
      <c r="E10" s="15"/>
      <c r="F10" s="48">
        <v>13245.0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238</v>
      </c>
      <c r="D11" s="61"/>
      <c r="E11" s="61"/>
      <c r="F11" s="62">
        <v>6199.0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19444</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6225129.0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168868.0</v>
      </c>
      <c r="E21" s="50">
        <v>163482.0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28728.0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140140</v>
      </c>
      <c r="E23" s="75">
        <f t="shared" si="1"/>
        <v>163482</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303622</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243</v>
      </c>
      <c r="D26" s="50">
        <v>2.26142104E8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2.1012724E8</v>
      </c>
      <c r="E27" s="50">
        <v>4389.0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16014864</v>
      </c>
      <c r="E28" s="75">
        <f t="shared" si="2"/>
        <v>-4389</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16010475</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96155.0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83656.0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12499</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244</v>
      </c>
      <c r="D39" s="74"/>
      <c r="E39" s="48">
        <v>13101.0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13101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129063290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SOUTHERN POVERTY LAW CENTER</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1925577</v>
      </c>
      <c r="D3" s="99">
        <v>1925577.0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4176198</v>
      </c>
      <c r="D7" s="99">
        <v>2414338.0</v>
      </c>
      <c r="E7" s="99">
        <v>1336726.0</v>
      </c>
      <c r="F7" s="99">
        <v>425134.0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43036070</v>
      </c>
      <c r="D9" s="99">
        <v>3.3449421E7</v>
      </c>
      <c r="E9" s="99">
        <v>4918488.0</v>
      </c>
      <c r="F9" s="99">
        <v>4668161.0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3572943</v>
      </c>
      <c r="D10" s="99">
        <v>2777040.0</v>
      </c>
      <c r="E10" s="99">
        <v>408343.0</v>
      </c>
      <c r="F10" s="99">
        <v>387560.0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9446522</v>
      </c>
      <c r="D11" s="99">
        <v>7247984.0</v>
      </c>
      <c r="E11" s="99">
        <v>1184883.0</v>
      </c>
      <c r="F11" s="99">
        <v>1013655.0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3357845</v>
      </c>
      <c r="D12" s="99">
        <v>2609857.0</v>
      </c>
      <c r="E12" s="99">
        <v>383760.0</v>
      </c>
      <c r="F12" s="99">
        <v>364228.0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947109</v>
      </c>
      <c r="D15" s="99">
        <v>0.0</v>
      </c>
      <c r="E15" s="99">
        <v>947109.0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185968</v>
      </c>
      <c r="D16" s="99">
        <v>0.0</v>
      </c>
      <c r="E16" s="99">
        <v>185968.0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3375000</v>
      </c>
      <c r="D17" s="99">
        <v>3375000.0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1230003</v>
      </c>
      <c r="D18" s="99">
        <v>0.0</v>
      </c>
      <c r="E18" s="99">
        <v>0.0</v>
      </c>
      <c r="F18" s="99">
        <v>1230003.0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1300281</v>
      </c>
      <c r="D19" s="99">
        <v>0.0</v>
      </c>
      <c r="E19" s="99">
        <v>1300281.0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3457231</v>
      </c>
      <c r="D20" s="99">
        <v>1324899.0</v>
      </c>
      <c r="E20" s="99">
        <v>1435220.0</v>
      </c>
      <c r="F20" s="99">
        <v>697112.0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932324</v>
      </c>
      <c r="D21" s="99">
        <v>932324.0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470488</v>
      </c>
      <c r="D22" s="99">
        <v>344677.0</v>
      </c>
      <c r="E22" s="99">
        <v>62447.0</v>
      </c>
      <c r="F22" s="99">
        <v>63364.0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268606</v>
      </c>
      <c r="D23" s="99">
        <v>190109.0</v>
      </c>
      <c r="E23" s="99">
        <v>54320.0</v>
      </c>
      <c r="F23" s="99">
        <v>24177.0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3564657</v>
      </c>
      <c r="D25" s="99">
        <v>2784676.0</v>
      </c>
      <c r="E25" s="99">
        <v>434068.0</v>
      </c>
      <c r="F25" s="99">
        <v>345913.0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434632</v>
      </c>
      <c r="D26" s="99">
        <v>329121.0</v>
      </c>
      <c r="E26" s="99">
        <v>70235.0</v>
      </c>
      <c r="F26" s="99">
        <v>35276.0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1646238</v>
      </c>
      <c r="D28" s="99">
        <v>1229850.0</v>
      </c>
      <c r="E28" s="99">
        <v>269628.0</v>
      </c>
      <c r="F28" s="99">
        <v>146760.0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542284</v>
      </c>
      <c r="D29" s="99">
        <v>0.0</v>
      </c>
      <c r="E29" s="99">
        <v>542284.0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1986682</v>
      </c>
      <c r="D31" s="99">
        <v>1508279.0</v>
      </c>
      <c r="E31" s="99">
        <v>248291.0</v>
      </c>
      <c r="F31" s="99">
        <v>230112.0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1279311</v>
      </c>
      <c r="D32" s="99">
        <v>583155.0</v>
      </c>
      <c r="E32" s="99">
        <v>584896.0</v>
      </c>
      <c r="F32" s="99">
        <v>111260.0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240</v>
      </c>
      <c r="C34" s="98">
        <f t="shared" si="1"/>
        <v>14238500</v>
      </c>
      <c r="D34" s="99">
        <v>1.42385E7</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245</v>
      </c>
      <c r="C35" s="98">
        <f t="shared" si="1"/>
        <v>12380445</v>
      </c>
      <c r="D35" s="99">
        <v>4854469.0</v>
      </c>
      <c r="E35" s="99">
        <v>2980109.0</v>
      </c>
      <c r="F35" s="99">
        <v>4545867.0</v>
      </c>
      <c r="G35" s="43"/>
      <c r="H35" s="43"/>
      <c r="I35" s="43"/>
      <c r="J35" s="43"/>
      <c r="K35" s="43"/>
      <c r="L35" s="43"/>
      <c r="M35" s="43"/>
      <c r="N35" s="43"/>
      <c r="O35" s="43"/>
      <c r="P35" s="43"/>
      <c r="Q35" s="43"/>
      <c r="R35" s="43"/>
      <c r="S35" s="43"/>
      <c r="T35" s="43"/>
      <c r="U35" s="43"/>
      <c r="V35" s="43"/>
      <c r="W35" s="43"/>
      <c r="X35" s="43"/>
      <c r="Y35" s="43"/>
      <c r="Z35" s="43"/>
    </row>
    <row r="36">
      <c r="A36" s="45" t="s">
        <v>50</v>
      </c>
      <c r="B36" s="60" t="s">
        <v>246</v>
      </c>
      <c r="C36" s="98">
        <f t="shared" si="1"/>
        <v>9261627</v>
      </c>
      <c r="D36" s="99">
        <v>8586849.0</v>
      </c>
      <c r="E36" s="99">
        <v>0.0</v>
      </c>
      <c r="F36" s="99">
        <v>674778.0</v>
      </c>
      <c r="G36" s="43"/>
      <c r="H36" s="43"/>
      <c r="I36" s="43"/>
      <c r="J36" s="43"/>
      <c r="K36" s="43"/>
      <c r="L36" s="43"/>
      <c r="M36" s="43"/>
      <c r="N36" s="43"/>
      <c r="O36" s="43"/>
      <c r="P36" s="43"/>
      <c r="Q36" s="43"/>
      <c r="R36" s="43"/>
      <c r="S36" s="43"/>
      <c r="T36" s="43"/>
      <c r="U36" s="43"/>
      <c r="V36" s="43"/>
      <c r="W36" s="43"/>
      <c r="X36" s="43"/>
      <c r="Y36" s="43"/>
      <c r="Z36" s="43"/>
    </row>
    <row r="37">
      <c r="A37" s="45" t="s">
        <v>52</v>
      </c>
      <c r="B37" s="60" t="s">
        <v>247</v>
      </c>
      <c r="C37" s="98">
        <f t="shared" si="1"/>
        <v>5966429</v>
      </c>
      <c r="D37" s="99">
        <v>3186210.0</v>
      </c>
      <c r="E37" s="99">
        <v>109215.0</v>
      </c>
      <c r="F37" s="99">
        <v>2671004.0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128982970</v>
      </c>
      <c r="D40" s="104">
        <f t="shared" si="2"/>
        <v>93892335</v>
      </c>
      <c r="E40" s="104">
        <f t="shared" si="2"/>
        <v>17456271</v>
      </c>
      <c r="F40" s="104">
        <f t="shared" si="2"/>
        <v>17634364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SOUTHERN POVERTY LAW CENTER</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1112541.0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3184534.0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5198193.0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1345960.0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64640.0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3872706.0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5.630604E7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2.6951858E7</v>
      </c>
      <c r="E12" s="109">
        <f>D11-D12</f>
        <v>29354182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2.266737E7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7.47925246E8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7472943.0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822198315</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6717723.0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1.5E7</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15800.0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41204.0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1.3655342E7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35430069</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7.80312615E8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6455631.0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786768246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822198315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SOUTHERN POVERTY LAW CENTER</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2023'!C40</f>
        <v>128982970</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2023'!C31</f>
        <v>1986682</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126996288</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10583024</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2023'!E2+'Balance Sheet 2023'!E3</f>
        <v>4297075</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0.4060347024</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2023'!E30</f>
        <v>780312615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2023'!C40</f>
        <v>128982970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10748580.83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72.5968039</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2023'!E13:E15)</f>
        <v>770592616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2023'!C40</f>
        <v>128982970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10748580.83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71.69249857</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72.09853327</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2023'!E2:E7,'Revenues 2023'!F10:F15)</f>
        <v>106157254</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2023'!F44</f>
        <v>129063290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0.8225209043</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2023'!C7:C9)</f>
        <v>47212268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2023'!C10:C12)</f>
        <v>16377310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63589578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2023'!C40</f>
        <v>128982970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0.4930075498</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2023'!C10:C11)</f>
        <v>13019465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2023'!C7:C9)</f>
        <v>47212268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0.2757644475</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248</v>
      </c>
      <c r="D41" s="75">
        <f>'Expenses 2023'!D40</f>
        <v>93892335</v>
      </c>
      <c r="E41" s="165">
        <f t="shared" ref="E41:E44" si="1">D41/$D$44</f>
        <v>0.727943658</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2023'!E40</f>
        <v>17456271</v>
      </c>
      <c r="E42" s="165">
        <f t="shared" si="1"/>
        <v>0.1353377969</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2023'!F40</f>
        <v>17634364</v>
      </c>
      <c r="E43" s="165">
        <f t="shared" si="1"/>
        <v>0.1367185451</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128982970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2023'!F9</f>
        <v>106479020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2023'!F40</f>
        <v>17634364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if(D48=0, "$0",D47/D48)</f>
        <v>6.038154821</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2023'!E2:E10)</f>
        <v>14778574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2023'!E19:E22)</f>
        <v>21717723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0.6804845057</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2023'!E25:E26)</f>
        <v>41204</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2023'!E18</f>
        <v>822198315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0.00005011443012</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SOUTHERN POVERTY LAW CENTER</v>
      </c>
      <c r="B1" s="2" t="s">
        <v>249</v>
      </c>
      <c r="C1" s="139"/>
      <c r="D1" s="139"/>
      <c r="E1" s="139"/>
      <c r="F1" s="140"/>
      <c r="G1" s="140"/>
      <c r="H1" s="140"/>
      <c r="I1" s="43"/>
      <c r="J1" s="43"/>
      <c r="K1" s="43"/>
      <c r="L1" s="43"/>
      <c r="M1" s="43"/>
      <c r="N1" s="43"/>
      <c r="O1" s="43"/>
      <c r="P1" s="43"/>
      <c r="Q1" s="43"/>
      <c r="R1" s="43"/>
      <c r="S1" s="43"/>
      <c r="T1" s="43"/>
      <c r="U1" s="43"/>
      <c r="V1" s="43"/>
      <c r="W1" s="43"/>
      <c r="X1" s="43"/>
      <c r="Y1" s="43"/>
    </row>
    <row r="2">
      <c r="A2" s="141" t="s">
        <v>180</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181</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250</v>
      </c>
      <c r="E4" s="45" t="s">
        <v>251</v>
      </c>
      <c r="F4" s="45" t="s">
        <v>252</v>
      </c>
      <c r="G4" s="59" t="s">
        <v>253</v>
      </c>
      <c r="H4" s="59"/>
      <c r="I4" s="43"/>
      <c r="J4" s="43"/>
      <c r="K4" s="43"/>
      <c r="L4" s="43"/>
      <c r="M4" s="43"/>
      <c r="N4" s="43"/>
      <c r="O4" s="43"/>
      <c r="P4" s="43"/>
      <c r="Q4" s="43"/>
      <c r="R4" s="43"/>
      <c r="S4" s="43"/>
      <c r="T4" s="43"/>
      <c r="U4" s="43"/>
      <c r="V4" s="43"/>
      <c r="W4" s="43"/>
      <c r="X4" s="43"/>
      <c r="Y4" s="43"/>
    </row>
    <row r="5">
      <c r="A5" s="139"/>
      <c r="B5" s="49"/>
      <c r="C5" s="148" t="s">
        <v>180</v>
      </c>
      <c r="D5" s="177">
        <f>'Ratios 2021'!D8</f>
        <v>0.3116029497</v>
      </c>
      <c r="E5" s="177">
        <f>'Ratios 2022'!D8</f>
        <v>0.1712862764</v>
      </c>
      <c r="F5" s="177">
        <f>'Ratios 2023'!D8</f>
        <v>0.4060347024</v>
      </c>
      <c r="G5" s="177">
        <f>average(D5:F5)</f>
        <v>0.2963079762</v>
      </c>
      <c r="H5" s="150" t="s">
        <v>187</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188</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189</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250</v>
      </c>
      <c r="E9" s="45" t="s">
        <v>251</v>
      </c>
      <c r="F9" s="45" t="s">
        <v>252</v>
      </c>
      <c r="G9" s="59" t="s">
        <v>253</v>
      </c>
      <c r="H9" s="59"/>
      <c r="I9" s="43"/>
      <c r="J9" s="43"/>
      <c r="K9" s="43"/>
      <c r="L9" s="43"/>
      <c r="M9" s="43"/>
      <c r="N9" s="43"/>
      <c r="O9" s="43"/>
      <c r="P9" s="43"/>
      <c r="Q9" s="43"/>
      <c r="R9" s="43"/>
      <c r="S9" s="43"/>
      <c r="T9" s="43"/>
      <c r="U9" s="43"/>
      <c r="V9" s="43"/>
      <c r="W9" s="43"/>
      <c r="X9" s="43"/>
      <c r="Y9" s="43"/>
    </row>
    <row r="10">
      <c r="A10" s="139"/>
      <c r="B10" s="49"/>
      <c r="C10" s="148" t="s">
        <v>188</v>
      </c>
      <c r="D10" s="149">
        <f>'Ratios 2021'!D14</f>
        <v>73.54081292</v>
      </c>
      <c r="E10" s="149">
        <f>'Ratios 2022'!D14</f>
        <v>69.19906537</v>
      </c>
      <c r="F10" s="149">
        <f>'Ratios 2023'!D14</f>
        <v>72.5968039</v>
      </c>
      <c r="G10" s="177">
        <f>average(D10:F10)</f>
        <v>71.77889407</v>
      </c>
      <c r="H10" s="150" t="s">
        <v>187</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193</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194</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250</v>
      </c>
      <c r="E14" s="45" t="s">
        <v>251</v>
      </c>
      <c r="F14" s="45" t="s">
        <v>252</v>
      </c>
      <c r="G14" s="59" t="s">
        <v>253</v>
      </c>
      <c r="H14" s="59"/>
      <c r="I14" s="43"/>
      <c r="J14" s="43"/>
      <c r="K14" s="43"/>
      <c r="L14" s="43"/>
      <c r="M14" s="43"/>
      <c r="N14" s="43"/>
      <c r="O14" s="43"/>
      <c r="P14" s="43"/>
      <c r="Q14" s="43"/>
      <c r="R14" s="43"/>
      <c r="S14" s="43"/>
      <c r="T14" s="43"/>
      <c r="U14" s="43"/>
      <c r="V14" s="43"/>
      <c r="W14" s="43"/>
      <c r="X14" s="43"/>
      <c r="Y14" s="43"/>
    </row>
    <row r="15">
      <c r="A15" s="139"/>
      <c r="B15" s="49"/>
      <c r="C15" s="148" t="s">
        <v>196</v>
      </c>
      <c r="D15" s="180">
        <f>'Ratios 2021'!D20</f>
        <v>74.49979127</v>
      </c>
      <c r="E15" s="180">
        <f>'Ratios 2022'!D20</f>
        <v>70.08995959</v>
      </c>
      <c r="F15" s="180">
        <f>'Ratios 2023'!D20</f>
        <v>71.69249857</v>
      </c>
      <c r="G15" s="177">
        <f>average(D15:F15)</f>
        <v>72.09408314</v>
      </c>
      <c r="H15" s="150" t="s">
        <v>187</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198</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199</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250</v>
      </c>
      <c r="E19" s="45" t="s">
        <v>251</v>
      </c>
      <c r="F19" s="45" t="s">
        <v>252</v>
      </c>
      <c r="G19" s="59" t="s">
        <v>253</v>
      </c>
      <c r="H19" s="59"/>
      <c r="I19" s="43"/>
      <c r="J19" s="43"/>
      <c r="K19" s="43"/>
      <c r="L19" s="43"/>
      <c r="M19" s="43"/>
      <c r="N19" s="43"/>
      <c r="O19" s="43"/>
      <c r="P19" s="43"/>
      <c r="Q19" s="43"/>
      <c r="R19" s="43"/>
      <c r="S19" s="43"/>
      <c r="T19" s="43"/>
      <c r="U19" s="43"/>
      <c r="V19" s="43"/>
      <c r="W19" s="43"/>
      <c r="X19" s="43"/>
      <c r="Y19" s="43"/>
    </row>
    <row r="20">
      <c r="A20" s="139"/>
      <c r="B20" s="49"/>
      <c r="C20" s="148" t="s">
        <v>198</v>
      </c>
      <c r="D20" s="163">
        <f>'Ratios 2021'!D26</f>
        <v>0.7730384316</v>
      </c>
      <c r="E20" s="163">
        <f>'Ratios 2022'!D26</f>
        <v>0.6437621408</v>
      </c>
      <c r="F20" s="163">
        <f>'Ratios 2023'!D26</f>
        <v>0.8225209043</v>
      </c>
      <c r="G20" s="181">
        <f>average(D20:F20)</f>
        <v>0.7464404922</v>
      </c>
      <c r="H20" s="150" t="s">
        <v>202</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203</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204</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250</v>
      </c>
      <c r="E24" s="45" t="s">
        <v>251</v>
      </c>
      <c r="F24" s="45" t="s">
        <v>252</v>
      </c>
      <c r="G24" s="59" t="s">
        <v>253</v>
      </c>
      <c r="H24" s="59"/>
      <c r="I24" s="43"/>
      <c r="J24" s="43"/>
      <c r="K24" s="43"/>
      <c r="L24" s="43"/>
      <c r="M24" s="43"/>
      <c r="N24" s="43"/>
      <c r="O24" s="43"/>
      <c r="P24" s="43"/>
      <c r="Q24" s="43"/>
      <c r="R24" s="43"/>
      <c r="S24" s="43"/>
      <c r="T24" s="43"/>
      <c r="U24" s="43"/>
      <c r="V24" s="43"/>
      <c r="W24" s="43"/>
      <c r="X24" s="43"/>
      <c r="Y24" s="43"/>
    </row>
    <row r="25">
      <c r="A25" s="139"/>
      <c r="B25" s="49"/>
      <c r="C25" s="148" t="s">
        <v>208</v>
      </c>
      <c r="D25" s="163">
        <f>'Ratios 2021'!D33</f>
        <v>0.3976515319</v>
      </c>
      <c r="E25" s="163">
        <f>'Ratios 2022'!D33</f>
        <v>0.4594977233</v>
      </c>
      <c r="F25" s="163">
        <f>'Ratios 2023'!D33</f>
        <v>0.4930075498</v>
      </c>
      <c r="G25" s="181">
        <f>average(D25:F25)</f>
        <v>0.4500522683</v>
      </c>
      <c r="H25" s="150" t="s">
        <v>209</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210</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211</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250</v>
      </c>
      <c r="E29" s="45" t="s">
        <v>251</v>
      </c>
      <c r="F29" s="45" t="s">
        <v>252</v>
      </c>
      <c r="G29" s="59" t="s">
        <v>253</v>
      </c>
      <c r="H29" s="59"/>
      <c r="I29" s="43"/>
      <c r="J29" s="43"/>
      <c r="K29" s="43"/>
      <c r="L29" s="43"/>
      <c r="M29" s="43"/>
      <c r="N29" s="43"/>
      <c r="O29" s="43"/>
      <c r="P29" s="43"/>
      <c r="Q29" s="43"/>
      <c r="R29" s="43"/>
      <c r="S29" s="43"/>
      <c r="T29" s="43"/>
      <c r="U29" s="43"/>
      <c r="V29" s="43"/>
      <c r="W29" s="43"/>
      <c r="X29" s="43"/>
      <c r="Y29" s="43"/>
    </row>
    <row r="30">
      <c r="A30" s="139"/>
      <c r="B30" s="49"/>
      <c r="C30" s="148" t="s">
        <v>210</v>
      </c>
      <c r="D30" s="163">
        <f>'Ratios 2021'!D38</f>
        <v>0.2307731564</v>
      </c>
      <c r="E30" s="163">
        <f>'Ratios 2022'!D38</f>
        <v>0.2620111349</v>
      </c>
      <c r="F30" s="163">
        <f>'Ratios 2023'!D38</f>
        <v>0.2757644475</v>
      </c>
      <c r="G30" s="181">
        <f>average(D30:F30)</f>
        <v>0.2561829129</v>
      </c>
      <c r="H30" s="150" t="s">
        <v>213</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214</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215</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250</v>
      </c>
      <c r="E34" s="45" t="s">
        <v>251</v>
      </c>
      <c r="F34" s="45" t="s">
        <v>252</v>
      </c>
      <c r="G34" s="59" t="s">
        <v>253</v>
      </c>
      <c r="H34" s="59"/>
      <c r="I34" s="43"/>
      <c r="J34" s="43"/>
      <c r="K34" s="43"/>
      <c r="L34" s="43"/>
      <c r="M34" s="43"/>
      <c r="N34" s="43"/>
      <c r="O34" s="43"/>
      <c r="P34" s="43"/>
      <c r="Q34" s="43"/>
      <c r="R34" s="43"/>
      <c r="S34" s="43"/>
      <c r="T34" s="43"/>
      <c r="U34" s="43"/>
      <c r="V34" s="43"/>
      <c r="W34" s="43"/>
      <c r="X34" s="43"/>
      <c r="Y34" s="43"/>
    </row>
    <row r="35">
      <c r="A35" s="139"/>
      <c r="B35" s="49"/>
      <c r="C35" s="148" t="s">
        <v>254</v>
      </c>
      <c r="D35" s="163">
        <f>'Ratios 2021'!E41</f>
        <v>0.7112843062</v>
      </c>
      <c r="E35" s="163">
        <f>'Ratios 2022'!E41</f>
        <v>0.7085280488</v>
      </c>
      <c r="F35" s="163">
        <f>'Ratios 2023'!E41</f>
        <v>0.727943658</v>
      </c>
      <c r="G35" s="181">
        <f t="shared" ref="G35:G37" si="1">average(D35:F35)</f>
        <v>0.715918671</v>
      </c>
      <c r="H35" s="181"/>
      <c r="I35" s="43"/>
      <c r="J35" s="43"/>
      <c r="K35" s="43"/>
      <c r="L35" s="43"/>
      <c r="M35" s="43"/>
      <c r="N35" s="43"/>
      <c r="O35" s="43"/>
      <c r="P35" s="43"/>
      <c r="Q35" s="43"/>
      <c r="R35" s="43"/>
      <c r="S35" s="43"/>
      <c r="T35" s="43"/>
      <c r="U35" s="43"/>
      <c r="V35" s="43"/>
      <c r="W35" s="43"/>
      <c r="X35" s="43"/>
      <c r="Y35" s="43"/>
    </row>
    <row r="36">
      <c r="A36" s="139"/>
      <c r="B36" s="52"/>
      <c r="C36" s="148" t="s">
        <v>217</v>
      </c>
      <c r="D36" s="163">
        <f>'Ratios 2021'!E42</f>
        <v>0.1442559494</v>
      </c>
      <c r="E36" s="163">
        <f>'Ratios 2022'!E42</f>
        <v>0.1487453399</v>
      </c>
      <c r="F36" s="163">
        <f>'Ratios 2023'!E42</f>
        <v>0.1353377969</v>
      </c>
      <c r="G36" s="181">
        <f t="shared" si="1"/>
        <v>0.1427796954</v>
      </c>
      <c r="H36" s="181"/>
      <c r="I36" s="43"/>
      <c r="J36" s="43"/>
      <c r="K36" s="43"/>
      <c r="L36" s="43"/>
      <c r="M36" s="43"/>
      <c r="N36" s="43"/>
      <c r="O36" s="43"/>
      <c r="P36" s="43"/>
      <c r="Q36" s="43"/>
      <c r="R36" s="43"/>
      <c r="S36" s="43"/>
      <c r="T36" s="43"/>
      <c r="U36" s="43"/>
      <c r="V36" s="43"/>
      <c r="W36" s="43"/>
      <c r="X36" s="43"/>
      <c r="Y36" s="43"/>
    </row>
    <row r="37">
      <c r="A37" s="139"/>
      <c r="B37" s="182"/>
      <c r="C37" s="148" t="s">
        <v>218</v>
      </c>
      <c r="D37" s="163">
        <f>'Ratios 2021'!E43</f>
        <v>0.1444597443</v>
      </c>
      <c r="E37" s="163">
        <f>'Ratios 2022'!E43</f>
        <v>0.1427266114</v>
      </c>
      <c r="F37" s="163">
        <f>'Ratios 2023'!E43</f>
        <v>0.1367185451</v>
      </c>
      <c r="G37" s="181">
        <f t="shared" si="1"/>
        <v>0.1413016336</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219</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220</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250</v>
      </c>
      <c r="E41" s="45" t="s">
        <v>251</v>
      </c>
      <c r="F41" s="45" t="s">
        <v>252</v>
      </c>
      <c r="G41" s="59" t="s">
        <v>253</v>
      </c>
      <c r="H41" s="59"/>
      <c r="I41" s="43"/>
      <c r="J41" s="43"/>
      <c r="K41" s="43"/>
      <c r="L41" s="43"/>
      <c r="M41" s="43"/>
      <c r="N41" s="43"/>
      <c r="O41" s="43"/>
      <c r="P41" s="43"/>
      <c r="Q41" s="43"/>
      <c r="R41" s="43"/>
      <c r="S41" s="43"/>
      <c r="T41" s="43"/>
      <c r="U41" s="43"/>
      <c r="V41" s="43"/>
      <c r="W41" s="43"/>
      <c r="X41" s="43"/>
      <c r="Y41" s="43"/>
    </row>
    <row r="42">
      <c r="A42" s="139"/>
      <c r="B42" s="49"/>
      <c r="C42" s="148" t="s">
        <v>223</v>
      </c>
      <c r="D42" s="166">
        <f>'Ratios 2021'!D49</f>
        <v>6.786301464</v>
      </c>
      <c r="E42" s="166">
        <f>'Ratios 2022'!D49</f>
        <v>6.293658854</v>
      </c>
      <c r="F42" s="166">
        <f>'Ratios 2023'!D49</f>
        <v>6.038154821</v>
      </c>
      <c r="G42" s="183">
        <f>average(D42:F42)</f>
        <v>6.372705046</v>
      </c>
      <c r="H42" s="150" t="s">
        <v>224</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225</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226</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250</v>
      </c>
      <c r="E46" s="45" t="s">
        <v>251</v>
      </c>
      <c r="F46" s="45" t="s">
        <v>252</v>
      </c>
      <c r="G46" s="59" t="s">
        <v>253</v>
      </c>
      <c r="H46" s="59"/>
      <c r="I46" s="43"/>
      <c r="J46" s="43"/>
      <c r="K46" s="43"/>
      <c r="L46" s="43"/>
      <c r="M46" s="43"/>
      <c r="N46" s="43"/>
      <c r="O46" s="43"/>
      <c r="P46" s="43"/>
      <c r="Q46" s="43"/>
      <c r="R46" s="43"/>
      <c r="S46" s="43"/>
      <c r="T46" s="43"/>
      <c r="U46" s="43"/>
      <c r="V46" s="43"/>
      <c r="W46" s="43"/>
      <c r="X46" s="43"/>
      <c r="Y46" s="43"/>
    </row>
    <row r="47">
      <c r="A47" s="139"/>
      <c r="B47" s="49"/>
      <c r="C47" s="148" t="s">
        <v>229</v>
      </c>
      <c r="D47" s="149">
        <f>'Ratios 2021'!D54</f>
        <v>0.5041293233</v>
      </c>
      <c r="E47" s="149">
        <f>'Ratios 2022'!D54</f>
        <v>0.4824659759</v>
      </c>
      <c r="F47" s="149">
        <f>'Ratios 2023'!D54</f>
        <v>0.6804845057</v>
      </c>
      <c r="G47" s="177">
        <f>average(D47:F47)</f>
        <v>0.5556932683</v>
      </c>
      <c r="H47" s="150" t="s">
        <v>230</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231</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232</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250</v>
      </c>
      <c r="E51" s="45" t="s">
        <v>251</v>
      </c>
      <c r="F51" s="45" t="s">
        <v>252</v>
      </c>
      <c r="G51" s="59" t="s">
        <v>253</v>
      </c>
      <c r="H51" s="59"/>
      <c r="I51" s="43"/>
      <c r="J51" s="43"/>
      <c r="K51" s="43"/>
      <c r="L51" s="43"/>
      <c r="M51" s="43"/>
      <c r="N51" s="43"/>
      <c r="O51" s="43"/>
      <c r="P51" s="43"/>
      <c r="Q51" s="43"/>
      <c r="R51" s="43"/>
      <c r="S51" s="43"/>
      <c r="T51" s="43"/>
      <c r="U51" s="43"/>
      <c r="V51" s="43"/>
      <c r="W51" s="43"/>
      <c r="X51" s="43"/>
      <c r="Y51" s="43"/>
    </row>
    <row r="52">
      <c r="A52" s="139"/>
      <c r="B52" s="49"/>
      <c r="C52" s="148" t="s">
        <v>235</v>
      </c>
      <c r="D52" s="184">
        <f>'Ratios 2021'!D59</f>
        <v>0.0004447161361</v>
      </c>
      <c r="E52" s="184">
        <f>'Ratios 2022'!D59</f>
        <v>0.0004833491272</v>
      </c>
      <c r="F52" s="184">
        <f>'Ratios 2023'!D59</f>
        <v>0.00005011443012</v>
      </c>
      <c r="G52" s="185">
        <f>average(D52:F52)</f>
        <v>0.0003260598978</v>
      </c>
      <c r="H52" s="150" t="s">
        <v>236</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SOUTHERN POVERTY LAW CENTER</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SOUTHERN POVERTY LAW CENTER</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364035.0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1.08496703E8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2181110.0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108860738</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75316.0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42160.0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117476</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2458663.0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131789.0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2.8928281E7</v>
      </c>
      <c r="E26" s="50">
        <v>528810.0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712070.0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28216211</v>
      </c>
      <c r="E28" s="75">
        <f t="shared" si="2"/>
        <v>528810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28745021</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62092.0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24797.0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37295</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140350982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SOUTHERN POVERTY LAW CENTER</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209450</v>
      </c>
      <c r="D3" s="99">
        <v>209450.0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3842992</v>
      </c>
      <c r="D7" s="99">
        <v>2059138.0</v>
      </c>
      <c r="E7" s="99">
        <v>1250646.0</v>
      </c>
      <c r="F7" s="99">
        <v>533208.0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30154060</v>
      </c>
      <c r="D9" s="99">
        <v>2.3577702E7</v>
      </c>
      <c r="E9" s="99">
        <v>3341394.0</v>
      </c>
      <c r="F9" s="99">
        <v>3234964.0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2655230</v>
      </c>
      <c r="D10" s="99">
        <v>2076146.0</v>
      </c>
      <c r="E10" s="99">
        <v>294228.0</v>
      </c>
      <c r="F10" s="99">
        <v>284856.0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5190377</v>
      </c>
      <c r="D11" s="99">
        <v>4030890.0</v>
      </c>
      <c r="E11" s="99">
        <v>607127.0</v>
      </c>
      <c r="F11" s="99">
        <v>552360.0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2313770</v>
      </c>
      <c r="D12" s="99">
        <v>1809155.0</v>
      </c>
      <c r="E12" s="99">
        <v>256391.0</v>
      </c>
      <c r="F12" s="99">
        <v>248224.0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1540612</v>
      </c>
      <c r="D15" s="99">
        <v>0.0</v>
      </c>
      <c r="E15" s="99">
        <v>1540612.0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145681</v>
      </c>
      <c r="D16" s="99">
        <v>0.0</v>
      </c>
      <c r="E16" s="99">
        <v>145681.0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4400000</v>
      </c>
      <c r="D17" s="99">
        <v>4400000.0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1706788</v>
      </c>
      <c r="D18" s="99">
        <v>0.0</v>
      </c>
      <c r="E18" s="99">
        <v>0.0</v>
      </c>
      <c r="F18" s="99">
        <v>1706788.0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1309704</v>
      </c>
      <c r="D19" s="99">
        <v>0.0</v>
      </c>
      <c r="E19" s="99">
        <v>1309704.0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1637270</v>
      </c>
      <c r="D20" s="99">
        <v>289063.0</v>
      </c>
      <c r="E20" s="99">
        <v>975257.0</v>
      </c>
      <c r="F20" s="99">
        <v>372950.0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948980</v>
      </c>
      <c r="D21" s="99">
        <v>948980.0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1027151</v>
      </c>
      <c r="D22" s="99">
        <v>756233.0</v>
      </c>
      <c r="E22" s="99">
        <v>142638.0</v>
      </c>
      <c r="F22" s="99">
        <v>128280.0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2713160</v>
      </c>
      <c r="D23" s="99">
        <v>1778822.0</v>
      </c>
      <c r="E23" s="99">
        <v>569171.0</v>
      </c>
      <c r="F23" s="99">
        <v>365167.0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2688859</v>
      </c>
      <c r="D25" s="99">
        <v>2171467.0</v>
      </c>
      <c r="E25" s="99">
        <v>291944.0</v>
      </c>
      <c r="F25" s="99">
        <v>225448.0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361651</v>
      </c>
      <c r="D26" s="99">
        <v>211834.0</v>
      </c>
      <c r="E26" s="99">
        <v>124678.0</v>
      </c>
      <c r="F26" s="99">
        <v>25139.0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1089419</v>
      </c>
      <c r="D28" s="99">
        <v>821214.0</v>
      </c>
      <c r="E28" s="99">
        <v>170321.0</v>
      </c>
      <c r="F28" s="99">
        <v>97884.0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124853</v>
      </c>
      <c r="D29" s="99">
        <v>0.0</v>
      </c>
      <c r="E29" s="99">
        <v>124853.0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1850567</v>
      </c>
      <c r="D31" s="99">
        <v>1467606.0</v>
      </c>
      <c r="E31" s="99">
        <v>176329.0</v>
      </c>
      <c r="F31" s="99">
        <v>206632.0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1243850</v>
      </c>
      <c r="D32" s="99">
        <v>641951.0</v>
      </c>
      <c r="E32" s="99">
        <v>477514.0</v>
      </c>
      <c r="F32" s="99">
        <v>124385.0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102" t="s">
        <v>133</v>
      </c>
      <c r="C34" s="98">
        <f t="shared" si="1"/>
        <v>14178753</v>
      </c>
      <c r="D34" s="99">
        <v>6101439.0</v>
      </c>
      <c r="E34" s="99">
        <v>3493814.0</v>
      </c>
      <c r="F34" s="99">
        <v>4583500.0</v>
      </c>
      <c r="G34" s="43"/>
      <c r="H34" s="43"/>
      <c r="I34" s="43"/>
      <c r="J34" s="43"/>
      <c r="K34" s="43"/>
      <c r="L34" s="43"/>
      <c r="M34" s="43"/>
      <c r="N34" s="43"/>
      <c r="O34" s="43"/>
      <c r="P34" s="43"/>
      <c r="Q34" s="43"/>
      <c r="R34" s="43"/>
      <c r="S34" s="43"/>
      <c r="T34" s="43"/>
      <c r="U34" s="43"/>
      <c r="V34" s="43"/>
      <c r="W34" s="43"/>
      <c r="X34" s="43"/>
      <c r="Y34" s="43"/>
      <c r="Z34" s="43"/>
    </row>
    <row r="35">
      <c r="A35" s="45" t="s">
        <v>48</v>
      </c>
      <c r="B35" s="103" t="s">
        <v>134</v>
      </c>
      <c r="C35" s="98">
        <f t="shared" si="1"/>
        <v>12149725</v>
      </c>
      <c r="D35" s="99">
        <v>1.2149725E7</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135</v>
      </c>
      <c r="C36" s="98">
        <f t="shared" si="1"/>
        <v>9770305</v>
      </c>
      <c r="D36" s="99">
        <v>8734503.0</v>
      </c>
      <c r="E36" s="99">
        <v>291380.0</v>
      </c>
      <c r="F36" s="99">
        <v>744422.0</v>
      </c>
      <c r="G36" s="43"/>
      <c r="H36" s="43"/>
      <c r="I36" s="43"/>
      <c r="J36" s="43"/>
      <c r="K36" s="43"/>
      <c r="L36" s="43"/>
      <c r="M36" s="43"/>
      <c r="N36" s="43"/>
      <c r="O36" s="43"/>
      <c r="P36" s="43"/>
      <c r="Q36" s="43"/>
      <c r="R36" s="43"/>
      <c r="S36" s="43"/>
      <c r="T36" s="43"/>
      <c r="U36" s="43"/>
      <c r="V36" s="43"/>
      <c r="W36" s="43"/>
      <c r="X36" s="43"/>
      <c r="Y36" s="43"/>
      <c r="Z36" s="43"/>
    </row>
    <row r="37">
      <c r="A37" s="45" t="s">
        <v>52</v>
      </c>
      <c r="B37" s="103" t="s">
        <v>136</v>
      </c>
      <c r="C37" s="98">
        <f t="shared" si="1"/>
        <v>4999373</v>
      </c>
      <c r="D37" s="99">
        <v>1957398.0</v>
      </c>
      <c r="E37" s="99">
        <v>434935.0</v>
      </c>
      <c r="F37" s="99">
        <v>2607040.0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2790445</v>
      </c>
      <c r="D38" s="99">
        <v>2790445.0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111043025</v>
      </c>
      <c r="D40" s="104">
        <f t="shared" si="2"/>
        <v>78983161</v>
      </c>
      <c r="E40" s="104">
        <f t="shared" si="2"/>
        <v>16018617</v>
      </c>
      <c r="F40" s="104">
        <f t="shared" si="2"/>
        <v>16041247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SOUTHERN POVERTY LAW CENTER</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2835391.0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2959586.0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1368894.0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84361.0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3465356.0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4.1016276E7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2.5204649E7</v>
      </c>
      <c r="E12" s="109">
        <f>D11-D12</f>
        <v>15811627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2.9415927E7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6.59974255E8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7573080.0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723488477</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6251666.0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1.5E7</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2955.0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321747.0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1.4955179E7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36531547</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6.80516194E8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6440736.0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686956930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723488477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SOUTHERN POVERTY LAW CENTER</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2021'!C40</f>
        <v>111043025</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2021'!C31</f>
        <v>1850567</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109192458</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9099371.5</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2021'!E2+'Balance Sheet 2021'!E3</f>
        <v>2835391</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0.3116029497</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2021'!E30</f>
        <v>680516194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2021'!C40</f>
        <v>111043025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9253585.417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73.54081292</v>
      </c>
      <c r="E14" s="150" t="s">
        <v>187</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2021'!E13:E15)</f>
        <v>689390182</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2021'!C40</f>
        <v>111043025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9253585.417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74.49979127</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74.81139422</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2021'!E2:E7,'Revenues 2021'!F10:F15)</f>
        <v>108496703</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2021'!F44</f>
        <v>140350982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0.7730384316</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2021'!C7:C9)</f>
        <v>33997052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2021'!C10:C12)</f>
        <v>10159377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44156429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2021'!C40</f>
        <v>111043025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0.3976515319</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2021'!C10:C11)</f>
        <v>7845607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2021'!C7:C9)</f>
        <v>33997052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0.2307731564</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216</v>
      </c>
      <c r="D41" s="75">
        <f>'Expenses 2021'!D40</f>
        <v>78983161</v>
      </c>
      <c r="E41" s="165">
        <f t="shared" ref="E41:E44" si="1">D41/$D$44</f>
        <v>0.7112843062</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2021'!E40</f>
        <v>16018617</v>
      </c>
      <c r="E42" s="165">
        <f t="shared" si="1"/>
        <v>0.1442559494</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2021'!F40</f>
        <v>16041247</v>
      </c>
      <c r="E43" s="165">
        <f t="shared" si="1"/>
        <v>0.1444597443</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111043025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2021'!F9</f>
        <v>108860738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2021'!F40</f>
        <v>16041247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if(D48=0, "$0",D47/D48)</f>
        <v>6.786301464</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2021'!E2:E10)</f>
        <v>10713588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2021'!E19:E22)</f>
        <v>21251666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0.5041293233</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2021'!E25:E26)</f>
        <v>321747</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2021'!E18</f>
        <v>723488477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0.0004447161361</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SOUTHERN POVERTY LAW CENTER</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359581.0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1.09347748E8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3950440.0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109707329</v>
      </c>
      <c r="G9" s="58"/>
      <c r="H9" s="58"/>
      <c r="I9" s="58"/>
      <c r="J9" s="58"/>
      <c r="K9" s="58"/>
      <c r="L9" s="58"/>
      <c r="M9" s="58"/>
      <c r="N9" s="58"/>
      <c r="O9" s="58"/>
      <c r="P9" s="58"/>
      <c r="Q9" s="58"/>
      <c r="R9" s="58"/>
      <c r="S9" s="58"/>
      <c r="T9" s="58"/>
      <c r="U9" s="58"/>
      <c r="V9" s="58"/>
      <c r="W9" s="58"/>
      <c r="X9" s="58"/>
      <c r="Y9" s="58"/>
      <c r="Z9" s="58"/>
    </row>
    <row r="10">
      <c r="A10" s="44" t="s">
        <v>62</v>
      </c>
      <c r="B10" s="59" t="s">
        <v>63</v>
      </c>
      <c r="C10" s="60" t="s">
        <v>237</v>
      </c>
      <c r="D10" s="15"/>
      <c r="E10" s="15"/>
      <c r="F10" s="48">
        <v>2728985.0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238</v>
      </c>
      <c r="D11" s="61"/>
      <c r="E11" s="61"/>
      <c r="F11" s="62">
        <v>10469.0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2739454</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4518692.0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89485.0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239</v>
      </c>
      <c r="D26" s="50">
        <v>5.2944114E7</v>
      </c>
      <c r="E26" s="50">
        <v>537597.0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729708.0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52214406</v>
      </c>
      <c r="E28" s="75">
        <f t="shared" si="2"/>
        <v>537597</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52752003</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109580.0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59167.0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50413</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169857376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SOUTHERN POVERTY LAW CENTER</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2902525</v>
      </c>
      <c r="D3" s="99">
        <v>2902525.0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4232449</v>
      </c>
      <c r="D7" s="99">
        <v>2281961.0</v>
      </c>
      <c r="E7" s="99">
        <v>1433756.0</v>
      </c>
      <c r="F7" s="99">
        <v>516732.0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37919542</v>
      </c>
      <c r="D9" s="99">
        <v>2.9202026E7</v>
      </c>
      <c r="E9" s="99">
        <v>4535839.0</v>
      </c>
      <c r="F9" s="99">
        <v>4181677.0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3477196</v>
      </c>
      <c r="D10" s="99">
        <v>2677806.0</v>
      </c>
      <c r="E10" s="99">
        <v>415933.0</v>
      </c>
      <c r="F10" s="99">
        <v>383457.0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7567095</v>
      </c>
      <c r="D11" s="99">
        <v>5730580.0</v>
      </c>
      <c r="E11" s="99">
        <v>1016329.0</v>
      </c>
      <c r="F11" s="99">
        <v>820186.0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2922838</v>
      </c>
      <c r="D12" s="99">
        <v>2250892.0</v>
      </c>
      <c r="E12" s="99">
        <v>349622.0</v>
      </c>
      <c r="F12" s="99">
        <v>322324.0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1003915</v>
      </c>
      <c r="D15" s="99">
        <v>0.0</v>
      </c>
      <c r="E15" s="99">
        <v>1003915.0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216890</v>
      </c>
      <c r="D16" s="99">
        <v>0.0</v>
      </c>
      <c r="E16" s="99">
        <v>216890.0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4500000</v>
      </c>
      <c r="D17" s="99">
        <v>4500000.0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1339658</v>
      </c>
      <c r="D18" s="99">
        <v>0.0</v>
      </c>
      <c r="E18" s="99">
        <v>0.0</v>
      </c>
      <c r="F18" s="99">
        <v>1339658.0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1032000</v>
      </c>
      <c r="D19" s="99">
        <v>0.0</v>
      </c>
      <c r="E19" s="99">
        <v>1032000.0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1888145</v>
      </c>
      <c r="D20" s="99">
        <v>341260.0</v>
      </c>
      <c r="E20" s="99">
        <v>942281.0</v>
      </c>
      <c r="F20" s="99">
        <v>604604.0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811942</v>
      </c>
      <c r="D21" s="99">
        <v>811942.0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1271516</v>
      </c>
      <c r="D22" s="99">
        <v>918480.0</v>
      </c>
      <c r="E22" s="99">
        <v>161220.0</v>
      </c>
      <c r="F22" s="99">
        <v>191816.0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551162</v>
      </c>
      <c r="D23" s="99">
        <v>327832.0</v>
      </c>
      <c r="E23" s="99">
        <v>131237.0</v>
      </c>
      <c r="F23" s="99">
        <v>92093.0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3114154</v>
      </c>
      <c r="D25" s="99">
        <v>2481526.0</v>
      </c>
      <c r="E25" s="99">
        <v>359365.0</v>
      </c>
      <c r="F25" s="99">
        <v>273263.0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639814</v>
      </c>
      <c r="D26" s="99">
        <v>378311.0</v>
      </c>
      <c r="E26" s="99">
        <v>224266.0</v>
      </c>
      <c r="F26" s="99">
        <v>37237.0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2415396</v>
      </c>
      <c r="D28" s="99">
        <v>1820931.0</v>
      </c>
      <c r="E28" s="99">
        <v>360786.0</v>
      </c>
      <c r="F28" s="99">
        <v>233679.0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488408</v>
      </c>
      <c r="D29" s="99">
        <v>0.0</v>
      </c>
      <c r="E29" s="99">
        <v>488408.0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1881459</v>
      </c>
      <c r="D31" s="99">
        <v>1438721.0</v>
      </c>
      <c r="E31" s="99">
        <v>221493.0</v>
      </c>
      <c r="F31" s="99">
        <v>221245.0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1275755</v>
      </c>
      <c r="D32" s="99">
        <v>615041.0</v>
      </c>
      <c r="E32" s="99">
        <v>543089.0</v>
      </c>
      <c r="F32" s="99">
        <v>117625.0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133</v>
      </c>
      <c r="C34" s="98">
        <f t="shared" si="1"/>
        <v>15274792</v>
      </c>
      <c r="D34" s="99">
        <v>6119900.0</v>
      </c>
      <c r="E34" s="99">
        <v>3731801.0</v>
      </c>
      <c r="F34" s="99">
        <v>5423091.0</v>
      </c>
      <c r="G34" s="43"/>
      <c r="H34" s="43"/>
      <c r="I34" s="43"/>
      <c r="J34" s="43"/>
      <c r="K34" s="43"/>
      <c r="L34" s="43"/>
      <c r="M34" s="43"/>
      <c r="N34" s="43"/>
      <c r="O34" s="43"/>
      <c r="P34" s="43"/>
      <c r="Q34" s="43"/>
      <c r="R34" s="43"/>
      <c r="S34" s="43"/>
      <c r="T34" s="43"/>
      <c r="U34" s="43"/>
      <c r="V34" s="43"/>
      <c r="W34" s="43"/>
      <c r="X34" s="43"/>
      <c r="Y34" s="43"/>
      <c r="Z34" s="43"/>
    </row>
    <row r="35">
      <c r="A35" s="45" t="s">
        <v>48</v>
      </c>
      <c r="B35" s="60" t="s">
        <v>135</v>
      </c>
      <c r="C35" s="98">
        <f t="shared" si="1"/>
        <v>9276094</v>
      </c>
      <c r="D35" s="99">
        <v>8191564.0</v>
      </c>
      <c r="E35" s="99">
        <v>369744.0</v>
      </c>
      <c r="F35" s="99">
        <v>714786.0</v>
      </c>
      <c r="G35" s="43"/>
      <c r="H35" s="43"/>
      <c r="I35" s="43"/>
      <c r="J35" s="43"/>
      <c r="K35" s="43"/>
      <c r="L35" s="43"/>
      <c r="M35" s="43"/>
      <c r="N35" s="43"/>
      <c r="O35" s="43"/>
      <c r="P35" s="43"/>
      <c r="Q35" s="43"/>
      <c r="R35" s="43"/>
      <c r="S35" s="43"/>
      <c r="T35" s="43"/>
      <c r="U35" s="43"/>
      <c r="V35" s="43"/>
      <c r="W35" s="43"/>
      <c r="X35" s="43"/>
      <c r="Y35" s="43"/>
      <c r="Z35" s="43"/>
    </row>
    <row r="36">
      <c r="A36" s="45" t="s">
        <v>50</v>
      </c>
      <c r="B36" s="60" t="s">
        <v>240</v>
      </c>
      <c r="C36" s="98">
        <f t="shared" si="1"/>
        <v>9115543</v>
      </c>
      <c r="D36" s="99">
        <v>9115543.0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241</v>
      </c>
      <c r="C37" s="98">
        <f t="shared" si="1"/>
        <v>2043145</v>
      </c>
      <c r="D37" s="99">
        <v>2043145.0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4970010</v>
      </c>
      <c r="D38" s="99">
        <v>2383567.0</v>
      </c>
      <c r="E38" s="99">
        <v>628509.0</v>
      </c>
      <c r="F38" s="99">
        <v>1957934.0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122131443</v>
      </c>
      <c r="D40" s="104">
        <f t="shared" si="2"/>
        <v>86533553</v>
      </c>
      <c r="E40" s="104">
        <f t="shared" si="2"/>
        <v>18166483</v>
      </c>
      <c r="F40" s="104">
        <f t="shared" si="2"/>
        <v>17431407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SOUTHERN POVERTY LAW CENTER</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1716431.0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4310103.0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867492.0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106212.0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3528094.0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4.2225969E7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2.5468366E7</v>
      </c>
      <c r="E12" s="109">
        <f>D11-D12</f>
        <v>16757603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3.1721185E7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6.81627807E8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8448871.0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749083798</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6821916.0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1.5E7</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36881.0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362069.0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1.5529628E7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37750494</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7.04281809E8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7051495.0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711333304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749083798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