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<sst xmlns="http://schemas.openxmlformats.org/spreadsheetml/2006/main" count="870" uniqueCount="255">
  <si>
    <t>LUCILE PACKARD FOUNDATION FOR CHILDREN'S HEALTH</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</si>
  <si>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</si>
  <si>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</si>
  <si>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</si>
  <si>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</si>
  <si>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</si>
  <si>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</si>
  <si>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</si>
  <si>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</si>
  <si>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</si>
  <si>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</si>
  <si>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</si>
  <si>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</si>
  <si>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</si>
  <si>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</si>
  <si>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</si>
  <si>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</si>
  <si>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</si>
  <si>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</si>
  <si>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</si>
  <si>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</si>
  <si>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</si>
  <si>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</si>
  <si>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</si>
  <si>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</si>
  <si>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</si>
  <si>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</si>
  <si>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</si>
  <si>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</si>
  <si>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</si>
  <si>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</si>
  <si>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</si>
  <si>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</si>
  <si>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</si>
  <si>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</si>
  <si>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</si>
  <si>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</si>
  <si>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</si>
  <si>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</si>
  <si>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</si>
  <si>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</si>
  <si>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</si>
  <si>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</si>
  <si>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</si>
  <si>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</si>
  <si>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</si>
  <si>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</si>
  <si>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</si>
  <si>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</si>
  <si>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</si>
  <si>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</si>
  <si>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</si>
  <si>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</si>
  <si>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</si>
  <si>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</si>
  <si>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</si>
  <si>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</si>
  <si>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</si>
  <si>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</si>
  <si>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</si>
  <si>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</si>
  <si>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</si>
  <si>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</si>
  <si>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</si>
  <si>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DEVELOPMENT FEES REIMB</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</si>
  <si>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</si>
  <si>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</si>
  <si>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</si>
  <si>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</si>
  <si>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</si>
  <si>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</si>
  <si>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</si>
  <si>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</si>
  <si>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</si>
  <si>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</si>
  <si>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</si>
  <si>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</si>
  <si>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</si>
  <si>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</si>
  <si>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</si>
  <si>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</si>
  <si>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</si>
  <si>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</si>
  <si>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</si>
  <si>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</si>
  <si>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</si>
  <si>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</si>
  <si>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</si>
  <si>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</si>
  <si>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</si>
  <si>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</si>
  <si>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</si>
  <si>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</si>
  <si>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</si>
  <si>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</si>
  <si>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</si>
  <si>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</si>
  <si>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</si>
  <si>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</si>
  <si>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</si>
  <si>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</si>
  <si>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</si>
  <si>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</si>
  <si>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</si>
  <si>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</si>
  <si>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</si>
  <si>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</si>
  <si>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</si>
  <si>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</si>
  <si>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</si>
  <si>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</si>
  <si>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</si>
  <si>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</si>
  <si>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</si>
  <si>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</si>
  <si>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</si>
  <si>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</si>
  <si>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</si>
  <si>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</si>
  <si>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</si>
  <si>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</si>
  <si>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</si>
  <si>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</si>
  <si>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</si>
  <si>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</si>
  <si>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</si>
  <si>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</si>
  <si>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</si>
  <si>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</si>
  <si>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</si>
  <si>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</si>
  <si>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</si>
  <si>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</si>
  <si>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</si>
  <si>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SUPPLIES</t>
  </si>
  <si>
    <t>OUTSIDE SERVICES/FEES</t>
  </si>
  <si>
    <t>TRAVEL/ENTERTAINMENT</t>
  </si>
  <si>
    <t>BUS. TAXES &amp; INSURANCE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</si>
  <si>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</si>
  <si>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</si>
  <si>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</si>
  <si>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</si>
  <si>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</si>
  <si>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</si>
  <si>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</si>
  <si>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</si>
  <si>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</si>
  <si>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</si>
  <si>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</si>
  <si>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</si>
  <si>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</si>
  <si>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</si>
  <si>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</si>
  <si>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</si>
  <si>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</si>
  <si>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</si>
  <si>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</si>
  <si>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</si>
  <si>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</si>
  <si>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</si>
  <si>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</si>
  <si>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</si>
  <si>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</si>
  <si>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</si>
  <si>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</si>
  <si>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</si>
  <si>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</si>
  <si>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</si>
  <si>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</si>
  <si>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</si>
  <si>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</si>
  <si>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</si>
  <si>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</si>
  <si>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</si>
  <si>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</si>
  <si>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</si>
  <si>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</si>
  <si>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</si>
  <si>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</si>
  <si>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</si>
  <si>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</si>
  <si>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</si>
  <si>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</si>
  <si>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</si>
  <si>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</si>
  <si>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</si>
  <si>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</si>
  <si>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</si>
  <si>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</si>
  <si>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</si>
  <si>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</si>
  <si>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</si>
  <si>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</si>
  <si>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</si>
  <si>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</si>
  <si>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</si>
  <si>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</si>
  <si>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</si>
  <si>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</si>
  <si>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</si>
  <si>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</si>
  <si>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</si>
  <si>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</si>
  <si>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</si>
  <si>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</si>
  <si>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</si>
  <si>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</si>
  <si>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</si>
  <si>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</si>
  <si>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</si>
  <si>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</si>
  <si>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</si>
  <si>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</si>
  <si>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</si>
  <si>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</si>
  <si>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</si>
  <si>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</si>
  <si>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</si>
  <si>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</si>
  <si>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</si>
  <si>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</si>
  <si>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</si>
  <si>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</si>
  <si>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</si>
  <si>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</si>
  <si>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</si>
  <si>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</si>
  <si>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</si>
  <si>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</si>
  <si>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</si>
  <si>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</si>
  <si>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</si>
  <si>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</si>
  <si>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</si>
  <si>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</si>
  <si>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</si>
  <si>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</si>
  <si>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</si>
  <si>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</si>
  <si>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FACILITY REIMBURSEMENT</t>
  </si>
  <si>
    <t xml:space="preserve"> PRINTING</t>
  </si>
  <si>
    <t>TAXES &amp; LICENSES</t>
  </si>
  <si>
    <t xml:space="preserve"> PUBLICATIONS &amp; SUBSCRIP</t>
  </si>
  <si>
    <t>DONOR RELATIONS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</si>
  <si>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</si>
  <si>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</si>
  <si>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PUBLICATIONS &amp; SUBSCRIP</t>
  </si>
  <si>
    <t>MEMBERSHIPS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</si>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</sst>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LUCILE PACKARD FOUNDATION FOR CHILDREN'S HEALTH</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207676582</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499547</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207177035</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17264752.92</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50153614</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2.904971432</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139137212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207676582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17306381.83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8.039647648</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154340376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207676582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17306381.83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8.918119194</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11.82309063</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91298044</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131724808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0.6930968083</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20779491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4596496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25375987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207676582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0.1221899299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3351761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20779491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0.1613014005</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244</v>
      </c>
      <c r="D41" s="75">
        <f>'Expenses 2022'!D40</f>
        <v>172587573</v>
      </c>
      <c r="E41" s="165">
        <f t="shared" ref="E41:E44" si="1">D41/$D$44</f>
        <v>0.8310401266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6580735</v>
      </c>
      <c r="E42" s="165">
        <f t="shared" si="1"/>
        <v>0.03168741962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28508274</v>
      </c>
      <c r="E43" s="165">
        <f t="shared" si="1"/>
        <v>0.1372724538</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207676582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92198414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28508274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3.234093162</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225556930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11737008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19.21758339</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396420935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LUCILE PACKARD FOUNDATION FOR CHILDREN'S HEALTH</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440.0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671056.0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103000.0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7.5704971E7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7.5704971E7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76479467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3.6763408E7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36763408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1012111.0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245</v>
      </c>
      <c r="D26" s="50">
        <v>2.39099E7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2.3879783E7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30117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30117</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187545.0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486620.0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-299075</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113986028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LUCILE PACKARD FOUNDATION FOR CHILDREN'S HEALTH</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121618015</v>
      </c>
      <c r="D3" s="99">
        <v>1.21618015E8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49000</v>
      </c>
      <c r="D5" s="99">
        <v>49000.0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3011783</v>
      </c>
      <c r="D7" s="99">
        <v>569728.0</v>
      </c>
      <c r="E7" s="99">
        <v>424540.0</v>
      </c>
      <c r="F7" s="99">
        <v>2017515.0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55353</v>
      </c>
      <c r="D8" s="99">
        <v>0.0</v>
      </c>
      <c r="E8" s="99">
        <v>0.0</v>
      </c>
      <c r="F8" s="99">
        <v>55353.0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20113190</v>
      </c>
      <c r="D9" s="99">
        <v>897755.0</v>
      </c>
      <c r="E9" s="99">
        <v>2243840.0</v>
      </c>
      <c r="F9" s="99">
        <v>1.6971595E7</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1602596</v>
      </c>
      <c r="D10" s="99">
        <v>82027.0</v>
      </c>
      <c r="E10" s="99">
        <v>179591.0</v>
      </c>
      <c r="F10" s="99">
        <v>1340978.0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2250312</v>
      </c>
      <c r="D11" s="99">
        <v>127671.0</v>
      </c>
      <c r="E11" s="99">
        <v>493376.0</v>
      </c>
      <c r="F11" s="99">
        <v>1629265.0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1408758</v>
      </c>
      <c r="D12" s="99">
        <v>82127.0</v>
      </c>
      <c r="E12" s="99">
        <v>158295.0</v>
      </c>
      <c r="F12" s="99">
        <v>1168336.0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9111</v>
      </c>
      <c r="D15" s="99">
        <v>8392.0</v>
      </c>
      <c r="E15" s="99">
        <v>0.0</v>
      </c>
      <c r="F15" s="99">
        <v>719.0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216121</v>
      </c>
      <c r="D16" s="99">
        <v>0.0</v>
      </c>
      <c r="E16" s="99">
        <v>216121.0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55405</v>
      </c>
      <c r="D18" s="99">
        <v>0.0</v>
      </c>
      <c r="E18" s="99">
        <v>0.0</v>
      </c>
      <c r="F18" s="99">
        <v>55405.0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284551</v>
      </c>
      <c r="D19" s="99">
        <v>0.0</v>
      </c>
      <c r="E19" s="99">
        <v>284551.0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4254693</v>
      </c>
      <c r="D20" s="99">
        <v>700153.0</v>
      </c>
      <c r="E20" s="99">
        <v>984329.0</v>
      </c>
      <c r="F20" s="99">
        <v>2570211.0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302889</v>
      </c>
      <c r="D21" s="99">
        <v>31416.0</v>
      </c>
      <c r="E21" s="99">
        <v>1029.0</v>
      </c>
      <c r="F21" s="99">
        <v>270444.0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1379861</v>
      </c>
      <c r="D22" s="99">
        <v>25487.0</v>
      </c>
      <c r="E22" s="99">
        <v>507966.0</v>
      </c>
      <c r="F22" s="99">
        <v>846408.0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548991</v>
      </c>
      <c r="D23" s="99">
        <v>13743.0</v>
      </c>
      <c r="E23" s="99">
        <v>533209.0</v>
      </c>
      <c r="F23" s="99">
        <v>2039.0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2160184</v>
      </c>
      <c r="D25" s="99">
        <v>107113.0</v>
      </c>
      <c r="E25" s="99">
        <v>264705.0</v>
      </c>
      <c r="F25" s="99">
        <v>1788366.0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217948</v>
      </c>
      <c r="D26" s="99">
        <v>27372.0</v>
      </c>
      <c r="E26" s="99">
        <v>28739.0</v>
      </c>
      <c r="F26" s="99">
        <v>161837.0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207847</v>
      </c>
      <c r="D28" s="99">
        <v>5981.0</v>
      </c>
      <c r="E28" s="99">
        <v>106051.0</v>
      </c>
      <c r="F28" s="99">
        <v>95815.0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744365</v>
      </c>
      <c r="D31" s="99">
        <v>5457.0</v>
      </c>
      <c r="E31" s="99">
        <v>13485.0</v>
      </c>
      <c r="F31" s="99">
        <v>725423.0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187011</v>
      </c>
      <c r="D32" s="99">
        <v>2745.0</v>
      </c>
      <c r="E32" s="99">
        <v>150867.0</v>
      </c>
      <c r="F32" s="99">
        <v>33399.0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240</v>
      </c>
      <c r="C34" s="98">
        <f t="shared" si="1"/>
        <v>434178</v>
      </c>
      <c r="D34" s="99">
        <v>1230.0</v>
      </c>
      <c r="E34" s="99">
        <v>2897.0</v>
      </c>
      <c r="F34" s="99">
        <v>430051.0</v>
      </c>
      <c r="G34" s="43"/>
      <c r="H34" s="43"/>
      <c r="I34" s="43"/>
      <c r="J34" s="43"/>
      <c r="K34" s="43"/>
      <c r="L34" s="43"/>
      <c r="M34" s="43"/>
      <c r="N34" s="43"/>
      <c r="O34" s="43"/>
      <c r="P34" s="43"/>
      <c r="Q34" s="43"/>
      <c r="R34" s="43"/>
      <c r="S34" s="43"/>
      <c r="T34" s="43"/>
      <c r="U34" s="43"/>
      <c r="V34" s="43"/>
      <c r="W34" s="43"/>
      <c r="X34" s="43"/>
      <c r="Y34" s="43"/>
      <c r="Z34" s="43"/>
    </row>
    <row r="35">
      <c r="A35" s="45" t="s">
        <v>48</v>
      </c>
      <c r="B35" s="60" t="s">
        <v>243</v>
      </c>
      <c r="C35" s="98">
        <f t="shared" si="1"/>
        <v>131666</v>
      </c>
      <c r="D35" s="99">
        <v>300.0</v>
      </c>
      <c r="E35" s="99">
        <v>215.0</v>
      </c>
      <c r="F35" s="99">
        <v>131151.0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8">
        <f t="shared" si="1"/>
        <v>130985</v>
      </c>
      <c r="D36" s="99">
        <v>14946.0</v>
      </c>
      <c r="E36" s="99">
        <v>1195.0</v>
      </c>
      <c r="F36" s="99">
        <v>114844.0</v>
      </c>
      <c r="G36" s="43"/>
      <c r="H36" s="43"/>
      <c r="I36" s="43"/>
      <c r="J36" s="43"/>
      <c r="K36" s="43"/>
      <c r="L36" s="43"/>
      <c r="M36" s="43"/>
      <c r="N36" s="43"/>
      <c r="O36" s="43"/>
      <c r="P36" s="43"/>
      <c r="Q36" s="43"/>
      <c r="R36" s="43"/>
      <c r="S36" s="43"/>
      <c r="T36" s="43"/>
      <c r="U36" s="43"/>
      <c r="V36" s="43"/>
      <c r="W36" s="43"/>
      <c r="X36" s="43"/>
      <c r="Y36" s="43"/>
      <c r="Z36" s="43"/>
    </row>
    <row r="37">
      <c r="A37" s="45" t="s">
        <v>52</v>
      </c>
      <c r="B37" s="60" t="s">
        <v>247</v>
      </c>
      <c r="C37" s="98">
        <f t="shared" si="1"/>
        <v>117840</v>
      </c>
      <c r="D37" s="99">
        <v>16050.0</v>
      </c>
      <c r="E37" s="99">
        <v>6431.0</v>
      </c>
      <c r="F37" s="99">
        <v>95359.0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238410</v>
      </c>
      <c r="D38" s="99">
        <v>30155.0</v>
      </c>
      <c r="E38" s="99">
        <v>32205.0</v>
      </c>
      <c r="F38" s="99">
        <v>176050.0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161731063</v>
      </c>
      <c r="D40" s="104">
        <f t="shared" si="2"/>
        <v>124416863</v>
      </c>
      <c r="E40" s="104">
        <f t="shared" si="2"/>
        <v>6633637</v>
      </c>
      <c r="F40" s="104">
        <f t="shared" si="2"/>
        <v>30680563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LUCILE PACKARD FOUNDATION FOR CHILDREN'S HEALTH</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51363.0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2.2533122E7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1.41643895E8</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927332.0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1118336.0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7450094.0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2600575.0</v>
      </c>
      <c r="E12" s="109">
        <f>D11-D12</f>
        <v>4849519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2.5023357E7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1.36028412E8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1.0315774E7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342491110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5553224.0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2659719.0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6594437.0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2.4360841E7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39168221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1.46813434E8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1.56509455E8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303322889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342491110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LUCILE PACKARD FOUNDATION FOR CHILDREN'S HEALTH</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161731063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744365</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160986698</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13415558.17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22584485</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1.683454741</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146813434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161731063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13477588.58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10.89315296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161051769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161731063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13477588.58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11.94959825</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13.63305299</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75704971</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113986028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0.6641600934</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23180326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5261666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28441992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161731063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0.1758597976</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3852908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23180326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0.1662145735</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248</v>
      </c>
      <c r="D41" s="75">
        <f>'Expenses 2023'!D40</f>
        <v>124416863</v>
      </c>
      <c r="E41" s="165">
        <f t="shared" ref="E41:E44" si="1">D41/$D$44</f>
        <v>0.7692824167</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6633637</v>
      </c>
      <c r="E42" s="165">
        <f t="shared" si="1"/>
        <v>0.04101646818</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30680563</v>
      </c>
      <c r="E43" s="165">
        <f t="shared" si="1"/>
        <v>0.1897011151</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161731063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76479467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30680563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2.492766088</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166274048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14807380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11.22913358</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342491110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LUCILE PACKARD FOUNDATION FOR CHILDREN'S HEALTH</v>
      </c>
      <c r="B1" s="2" t="s">
        <v>249</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9"/>
      <c r="B5" s="49"/>
      <c r="C5" s="148" t="s">
        <v>181</v>
      </c>
      <c r="D5" s="177">
        <f>'Ratios 2021'!D8</f>
        <v>3.370565934</v>
      </c>
      <c r="E5" s="177">
        <f>'Ratios 2022'!D8</f>
        <v>2.904971432</v>
      </c>
      <c r="F5" s="177">
        <f>'Ratios 2023'!D8</f>
        <v>1.683454741</v>
      </c>
      <c r="G5" s="177">
        <f>average(D5:F5)</f>
        <v>2.652997369</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9"/>
      <c r="B10" s="49"/>
      <c r="C10" s="148" t="s">
        <v>189</v>
      </c>
      <c r="D10" s="149">
        <f>'Ratios 2021'!D14</f>
        <v>11.37563641</v>
      </c>
      <c r="E10" s="149">
        <f>'Ratios 2022'!D14</f>
        <v>8.039647648</v>
      </c>
      <c r="F10" s="149">
        <f>'Ratios 2023'!D14</f>
        <v>10.89315296</v>
      </c>
      <c r="G10" s="177">
        <f>average(D10:F10)</f>
        <v>10.10281234</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13.08043083</v>
      </c>
      <c r="E15" s="180">
        <f>'Ratios 2022'!D20</f>
        <v>8.918119194</v>
      </c>
      <c r="F15" s="180">
        <f>'Ratios 2023'!D20</f>
        <v>11.94959825</v>
      </c>
      <c r="G15" s="177">
        <f>average(D15:F15)</f>
        <v>11.31604943</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0.8748536523</v>
      </c>
      <c r="E20" s="163">
        <f>'Ratios 2022'!D26</f>
        <v>0.6930968083</v>
      </c>
      <c r="F20" s="163">
        <f>'Ratios 2023'!D26</f>
        <v>0.6641600934</v>
      </c>
      <c r="G20" s="181">
        <f>average(D20:F20)</f>
        <v>0.7440368513</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0.1481793694</v>
      </c>
      <c r="E25" s="163">
        <f>'Ratios 2022'!D33</f>
        <v>0.1221899299</v>
      </c>
      <c r="F25" s="163">
        <f>'Ratios 2023'!D33</f>
        <v>0.1758597976</v>
      </c>
      <c r="G25" s="181">
        <f>average(D25:F25)</f>
        <v>0.1487430323</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0.1480275134</v>
      </c>
      <c r="E30" s="163">
        <f>'Ratios 2022'!D38</f>
        <v>0.1613014005</v>
      </c>
      <c r="F30" s="163">
        <f>'Ratios 2023'!D38</f>
        <v>0.1662145735</v>
      </c>
      <c r="G30" s="181">
        <f>average(D30:F30)</f>
        <v>0.1585144958</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9"/>
      <c r="B35" s="49"/>
      <c r="C35" s="148" t="s">
        <v>254</v>
      </c>
      <c r="D35" s="163">
        <f>'Ratios 2021'!E41</f>
        <v>0.7987091466</v>
      </c>
      <c r="E35" s="163">
        <f>'Ratios 2022'!E41</f>
        <v>0.8310401266</v>
      </c>
      <c r="F35" s="163">
        <f>'Ratios 2023'!E41</f>
        <v>0.7692824167</v>
      </c>
      <c r="G35" s="181">
        <f t="shared" ref="G35:G37" si="1">average(D35:F35)</f>
        <v>0.79967723</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0.03323261637</v>
      </c>
      <c r="E36" s="163">
        <f>'Ratios 2022'!E42</f>
        <v>0.03168741962</v>
      </c>
      <c r="F36" s="163">
        <f>'Ratios 2023'!E42</f>
        <v>0.04101646818</v>
      </c>
      <c r="G36" s="181">
        <f t="shared" si="1"/>
        <v>0.03531216806</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0.168058237</v>
      </c>
      <c r="E37" s="163">
        <f>'Ratios 2022'!E43</f>
        <v>0.1372724538</v>
      </c>
      <c r="F37" s="163">
        <f>'Ratios 2023'!E43</f>
        <v>0.1897011151</v>
      </c>
      <c r="G37" s="181">
        <f t="shared" si="1"/>
        <v>0.165010602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8.436508737</v>
      </c>
      <c r="E42" s="166">
        <f>'Ratios 2022'!D49</f>
        <v>3.234093162</v>
      </c>
      <c r="F42" s="166">
        <f>'Ratios 2023'!D49</f>
        <v>2.492766088</v>
      </c>
      <c r="G42" s="183">
        <f>average(D42:F42)</f>
        <v>4.721122662</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18.17067097</v>
      </c>
      <c r="E47" s="149">
        <f>'Ratios 2022'!D54</f>
        <v>19.21758339</v>
      </c>
      <c r="F47" s="149">
        <f>'Ratios 2023'!D54</f>
        <v>11.22913358</v>
      </c>
      <c r="G47" s="177">
        <f>average(D47:F47)</f>
        <v>16.20579598</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LUCILE PACKARD FOUNDATION FOR CHILDREN'S HEALTH</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LUCILE PACKARD FOUNDATION FOR CHILDREN'S HEALTH</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648860.0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98000.0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2.01244841E8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5222060.0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201991701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2.8359562E7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28359562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383110.0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2.8391343E7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2.8958302E7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-566959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-566959</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182313.0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317149.0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-134836</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230032578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LUCILE PACKARD FOUNDATION FOR CHILDREN'S HEALTH</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111820786</v>
      </c>
      <c r="D3" s="99">
        <v>1.11820786E8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2788507</v>
      </c>
      <c r="D7" s="99">
        <v>479212.0</v>
      </c>
      <c r="E7" s="99">
        <v>245701.0</v>
      </c>
      <c r="F7" s="99">
        <v>2063594.0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12670</v>
      </c>
      <c r="D8" s="99">
        <v>0.0</v>
      </c>
      <c r="E8" s="99">
        <v>3801.0</v>
      </c>
      <c r="F8" s="99">
        <v>8869.0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14684721</v>
      </c>
      <c r="D9" s="99">
        <v>462045.0</v>
      </c>
      <c r="E9" s="99">
        <v>1498681.0</v>
      </c>
      <c r="F9" s="99">
        <v>1.2723995E7</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1104641</v>
      </c>
      <c r="D10" s="99">
        <v>30997.0</v>
      </c>
      <c r="E10" s="99">
        <v>156613.0</v>
      </c>
      <c r="F10" s="99">
        <v>917031.0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1483753</v>
      </c>
      <c r="D11" s="99">
        <v>60909.0</v>
      </c>
      <c r="E11" s="99">
        <v>287246.0</v>
      </c>
      <c r="F11" s="99">
        <v>1135598.0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1036217</v>
      </c>
      <c r="D12" s="99">
        <v>58132.0</v>
      </c>
      <c r="E12" s="99">
        <v>99569.0</v>
      </c>
      <c r="F12" s="99">
        <v>878516.0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285893</v>
      </c>
      <c r="D16" s="99">
        <v>0.0</v>
      </c>
      <c r="E16" s="99">
        <v>285893.0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156550</v>
      </c>
      <c r="D18" s="99">
        <v>0.0</v>
      </c>
      <c r="E18" s="99">
        <v>0.0</v>
      </c>
      <c r="F18" s="99">
        <v>156550.0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306322</v>
      </c>
      <c r="D19" s="99">
        <v>0.0</v>
      </c>
      <c r="E19" s="99">
        <v>306322.0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4360841</v>
      </c>
      <c r="D20" s="99">
        <v>634570.0</v>
      </c>
      <c r="E20" s="99">
        <v>1232527.0</v>
      </c>
      <c r="F20" s="99">
        <v>2493744.0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233428</v>
      </c>
      <c r="D21" s="99">
        <v>9000.0</v>
      </c>
      <c r="E21" s="99">
        <v>0.0</v>
      </c>
      <c r="F21" s="99">
        <v>224428.0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579190</v>
      </c>
      <c r="D22" s="99">
        <v>13057.0</v>
      </c>
      <c r="E22" s="99">
        <v>88214.0</v>
      </c>
      <c r="F22" s="99">
        <v>477919.0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51661</v>
      </c>
      <c r="D23" s="99">
        <v>18116.0</v>
      </c>
      <c r="E23" s="99">
        <v>12531.0</v>
      </c>
      <c r="F23" s="99">
        <v>21014.0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2373597</v>
      </c>
      <c r="D25" s="99">
        <v>94954.0</v>
      </c>
      <c r="E25" s="99">
        <v>394343.0</v>
      </c>
      <c r="F25" s="99">
        <v>1884300.0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92555</v>
      </c>
      <c r="D26" s="99">
        <v>2466.0</v>
      </c>
      <c r="E26" s="99">
        <v>4032.0</v>
      </c>
      <c r="F26" s="99">
        <v>86057.0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87705</v>
      </c>
      <c r="D28" s="99">
        <v>3539.0</v>
      </c>
      <c r="E28" s="99">
        <v>31125.0</v>
      </c>
      <c r="F28" s="99">
        <v>53041.0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232746</v>
      </c>
      <c r="D31" s="99">
        <v>10978.0</v>
      </c>
      <c r="E31" s="99">
        <v>30908.0</v>
      </c>
      <c r="F31" s="99">
        <v>190860.0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145239</v>
      </c>
      <c r="D32" s="99">
        <v>2923.0</v>
      </c>
      <c r="E32" s="99">
        <v>74671.0</v>
      </c>
      <c r="F32" s="99">
        <v>67645.0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303072</v>
      </c>
      <c r="D34" s="99">
        <v>355.0</v>
      </c>
      <c r="E34" s="99">
        <v>749.0</v>
      </c>
      <c r="F34" s="99">
        <v>301968.0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216281</v>
      </c>
      <c r="D35" s="99">
        <v>27285.0</v>
      </c>
      <c r="E35" s="99">
        <v>16162.0</v>
      </c>
      <c r="F35" s="99">
        <v>172834.0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60826</v>
      </c>
      <c r="D36" s="99">
        <v>432.0</v>
      </c>
      <c r="E36" s="99">
        <v>1301.0</v>
      </c>
      <c r="F36" s="99">
        <v>59093.0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53355</v>
      </c>
      <c r="D37" s="99">
        <v>88958.0</v>
      </c>
      <c r="E37" s="99">
        <v>-35874.0</v>
      </c>
      <c r="F37" s="99">
        <v>271.0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-4644</v>
      </c>
      <c r="D38" s="99">
        <v>-29887.0</v>
      </c>
      <c r="E38" s="99">
        <v>0.0</v>
      </c>
      <c r="F38" s="99">
        <v>25243.0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142465912</v>
      </c>
      <c r="D40" s="104">
        <f t="shared" si="2"/>
        <v>113788827</v>
      </c>
      <c r="E40" s="104">
        <f t="shared" si="2"/>
        <v>4734515</v>
      </c>
      <c r="F40" s="104">
        <f t="shared" si="2"/>
        <v>23942570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LUCILE PACKARD FOUNDATION FOR CHILDREN'S HEALTH</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126383.0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3.9824139E7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2.4562016E8</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1073682.0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746366.0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4518172.0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1356664.0</v>
      </c>
      <c r="E12" s="109">
        <f>D11-D12</f>
        <v>3161508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2.6379157E7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1.28913802E8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1.3107243E7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458952440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4480689.0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1925615.0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9409883.0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3.5464863E7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51281050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1.35053368E8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2.72618022E8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407671390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458952440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LUCILE PACKARD FOUNDATION FOR CHILDREN'S HEALTH</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142465912</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232746</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142233166</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11852763.83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39950522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3.370565934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135053368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142465912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11872159.33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11.37563641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155292959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142465912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11872159.33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13.08043083</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16.45099677</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201244841</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230032578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0.8748536523</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17485898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3624611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21110509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142465912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0.1481793694</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2588394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17485898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0.1480275134</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113788827</v>
      </c>
      <c r="E41" s="165">
        <f t="shared" ref="E41:E44" si="1">D41/$D$44</f>
        <v>0.7987091466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4734515</v>
      </c>
      <c r="E42" s="165">
        <f t="shared" si="1"/>
        <v>0.03323261637</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23942570</v>
      </c>
      <c r="E43" s="165">
        <f t="shared" si="1"/>
        <v>0.168058237</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142465912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201991701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23942570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8.436508737</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287390730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15816187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18.17067097</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458952440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LUCILE PACKARD FOUNDATION FOR CHILDREN'S HEALTH</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1240.0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801130.0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98000.0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9.1298044E7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1587461.0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92198414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3.4679032E7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34679032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1154096.0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1.4124718E7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1.4993078E7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-868360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-868360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178455.0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305205.0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-126750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239</v>
      </c>
      <c r="D39" s="74"/>
      <c r="E39" s="48">
        <v>4688376.0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4688376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131724808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LUCILE PACKARD FOUNDATION FOR CHILDREN'S HEALTH</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170316928</v>
      </c>
      <c r="D3" s="99">
        <v>1.70316928E8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5339</v>
      </c>
      <c r="D5" s="99">
        <v>5339.0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3223306</v>
      </c>
      <c r="D7" s="99">
        <v>484140.0</v>
      </c>
      <c r="E7" s="99">
        <v>272429.0</v>
      </c>
      <c r="F7" s="99">
        <v>2466737.0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7111</v>
      </c>
      <c r="D8" s="99">
        <v>0.0</v>
      </c>
      <c r="E8" s="99">
        <v>0.0</v>
      </c>
      <c r="F8" s="99">
        <v>7111.0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17549074</v>
      </c>
      <c r="D9" s="99">
        <v>622931.0</v>
      </c>
      <c r="E9" s="99">
        <v>2242437.0</v>
      </c>
      <c r="F9" s="99">
        <v>1.4683706E7</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1513186</v>
      </c>
      <c r="D10" s="99">
        <v>56947.0</v>
      </c>
      <c r="E10" s="99">
        <v>229040.0</v>
      </c>
      <c r="F10" s="99">
        <v>1227199.0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1838575</v>
      </c>
      <c r="D11" s="99">
        <v>74611.0</v>
      </c>
      <c r="E11" s="99">
        <v>386118.0</v>
      </c>
      <c r="F11" s="99">
        <v>1377846.0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1244735</v>
      </c>
      <c r="D12" s="99">
        <v>62877.0</v>
      </c>
      <c r="E12" s="99">
        <v>142152.0</v>
      </c>
      <c r="F12" s="99">
        <v>1039706.0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228184</v>
      </c>
      <c r="D16" s="99">
        <v>0.0</v>
      </c>
      <c r="E16" s="99">
        <v>228184.0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104275</v>
      </c>
      <c r="D18" s="99">
        <v>0.0</v>
      </c>
      <c r="E18" s="99">
        <v>0.0</v>
      </c>
      <c r="F18" s="99">
        <v>104275.0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284323</v>
      </c>
      <c r="D19" s="99">
        <v>0.0</v>
      </c>
      <c r="E19" s="99">
        <v>284323.0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5517840</v>
      </c>
      <c r="D20" s="99">
        <v>499522.0</v>
      </c>
      <c r="E20" s="99">
        <v>1868721.0</v>
      </c>
      <c r="F20" s="99">
        <v>3149597.0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267793</v>
      </c>
      <c r="D21" s="99">
        <v>58514.0</v>
      </c>
      <c r="E21" s="99">
        <v>35.0</v>
      </c>
      <c r="F21" s="99">
        <v>209244.0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659807</v>
      </c>
      <c r="D22" s="99">
        <v>18224.0</v>
      </c>
      <c r="E22" s="99">
        <v>110027.0</v>
      </c>
      <c r="F22" s="99">
        <v>531556.0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636117</v>
      </c>
      <c r="D23" s="99">
        <v>25750.0</v>
      </c>
      <c r="E23" s="99">
        <v>203999.0</v>
      </c>
      <c r="F23" s="99">
        <v>406368.0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1934290</v>
      </c>
      <c r="D25" s="99">
        <v>99263.0</v>
      </c>
      <c r="E25" s="99">
        <v>255193.0</v>
      </c>
      <c r="F25" s="99">
        <v>1579834.0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242214</v>
      </c>
      <c r="D26" s="99">
        <v>19988.0</v>
      </c>
      <c r="E26" s="99">
        <v>35821.0</v>
      </c>
      <c r="F26" s="99">
        <v>186405.0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141692</v>
      </c>
      <c r="D28" s="99">
        <v>3843.0</v>
      </c>
      <c r="E28" s="99">
        <v>73205.0</v>
      </c>
      <c r="F28" s="99">
        <v>64644.0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499547</v>
      </c>
      <c r="D31" s="99">
        <v>9596.0</v>
      </c>
      <c r="E31" s="99">
        <v>24604.0</v>
      </c>
      <c r="F31" s="99">
        <v>465347.0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206106</v>
      </c>
      <c r="D32" s="99">
        <v>2719.0</v>
      </c>
      <c r="E32" s="99">
        <v>150731.0</v>
      </c>
      <c r="F32" s="99">
        <v>52656.0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240</v>
      </c>
      <c r="C34" s="98">
        <f t="shared" si="1"/>
        <v>539201</v>
      </c>
      <c r="D34" s="99">
        <v>2214.0</v>
      </c>
      <c r="E34" s="99">
        <v>874.0</v>
      </c>
      <c r="F34" s="99">
        <v>536113.0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254653</v>
      </c>
      <c r="D35" s="99">
        <v>210797.0</v>
      </c>
      <c r="E35" s="99">
        <v>31050.0</v>
      </c>
      <c r="F35" s="99">
        <v>12806.0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171412</v>
      </c>
      <c r="D36" s="99">
        <v>1926.0</v>
      </c>
      <c r="E36" s="99">
        <v>13491.0</v>
      </c>
      <c r="F36" s="99">
        <v>155995.0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123422</v>
      </c>
      <c r="D37" s="99">
        <v>357.0</v>
      </c>
      <c r="E37" s="99">
        <v>916.0</v>
      </c>
      <c r="F37" s="99">
        <v>122149.0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167452</v>
      </c>
      <c r="D38" s="99">
        <v>11087.0</v>
      </c>
      <c r="E38" s="99">
        <v>27385.0</v>
      </c>
      <c r="F38" s="99">
        <v>128980.0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207676582</v>
      </c>
      <c r="D40" s="104">
        <f t="shared" si="2"/>
        <v>172587573</v>
      </c>
      <c r="E40" s="104">
        <f t="shared" si="2"/>
        <v>6580735</v>
      </c>
      <c r="F40" s="104">
        <f t="shared" si="2"/>
        <v>28508274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LUCILE PACKARD FOUNDATION FOR CHILDREN'S HEALTH</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92950.0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5.0060664E7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1.73580238E8</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1037917.0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785161.0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6657985.0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1856210.0</v>
      </c>
      <c r="E12" s="109">
        <f>D11-D12</f>
        <v>4801775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2.4084646E7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1.3025573E8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1.1721854E7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396420935</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4986683.0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2371697.0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4378628.0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4.72802E7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59017208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1.39137212E8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1.98266515E8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337403727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396420935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