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<sst xmlns="http://schemas.openxmlformats.org/spreadsheetml/2006/main" count="875" uniqueCount="253">
  <si>
    <t>WORLD RESOURCES INSTITUTE / GREENHOUSE GAS PROTOCOL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</si>
  <si>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</si>
  <si>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</si>
  <si>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</si>
  <si>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</si>
  <si>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</si>
  <si>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</si>
  <si>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</si>
  <si>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</si>
  <si>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</si>
  <si>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</si>
  <si>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</si>
  <si>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</si>
  <si>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</si>
  <si>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</si>
  <si>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</si>
  <si>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</si>
  <si>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</si>
  <si>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</si>
  <si>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</si>
  <si>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</si>
  <si>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</si>
  <si>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</si>
  <si>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</si>
  <si>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</si>
  <si>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</si>
  <si>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</si>
  <si>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</si>
  <si>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</si>
  <si>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</si>
  <si>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</si>
  <si>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</si>
  <si>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</si>
  <si>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</si>
  <si>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</si>
  <si>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</si>
  <si>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</si>
  <si>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</si>
  <si>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</si>
  <si>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</si>
  <si>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</si>
  <si>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</si>
  <si>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</si>
  <si>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</si>
  <si>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</si>
  <si>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</si>
  <si>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</si>
  <si>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</si>
  <si>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</si>
  <si>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</si>
  <si>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</si>
  <si>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</si>
  <si>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</si>
  <si>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</si>
  <si>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</si>
  <si>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</si>
  <si>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</si>
  <si>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</si>
  <si>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</si>
  <si>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</si>
  <si>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</si>
  <si>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</si>
  <si>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</si>
  <si>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</si>
  <si>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</si>
  <si>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</si>
  <si>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</si>
  <si>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</si>
  <si>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</si>
  <si>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</si>
  <si>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</si>
  <si>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</si>
  <si>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</si>
  <si>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</si>
  <si>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</si>
  <si>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</si>
  <si>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</si>
  <si>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</si>
  <si>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</si>
  <si>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</si>
  <si>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</si>
  <si>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</si>
  <si>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</si>
  <si>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</si>
  <si>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</si>
  <si>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</si>
  <si>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</si>
  <si>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</si>
  <si>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</si>
  <si>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</si>
  <si>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</si>
  <si>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</si>
  <si>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</si>
  <si>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</si>
  <si>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</si>
  <si>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</si>
  <si>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t>
  </si>
  <si>
    <t>CREDIT CARD REBATES</t>
  </si>
  <si>
    <t>FOREIGN REALIZED LOSS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</si>
  <si>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</si>
  <si>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</si>
  <si>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</si>
  <si>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</si>
  <si>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</si>
  <si>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</si>
  <si>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</si>
  <si>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</si>
  <si>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</si>
  <si>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</si>
  <si>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</si>
  <si>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</si>
  <si>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</si>
  <si>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</si>
  <si>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</si>
  <si>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</si>
  <si>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</si>
  <si>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</si>
  <si>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</si>
  <si>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</si>
  <si>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</si>
  <si>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</si>
  <si>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</si>
  <si>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</si>
  <si>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</si>
  <si>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</si>
  <si>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</si>
  <si>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</si>
  <si>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</si>
  <si>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</si>
  <si>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</si>
  <si>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</si>
  <si>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</si>
  <si>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</si>
  <si>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</si>
  <si>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</si>
  <si>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</si>
  <si>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RESEARCH EXPENSES</t>
  </si>
  <si>
    <t>PUBLICATION EXPENSES</t>
  </si>
  <si>
    <t>PROFESSIONAL DEV.</t>
  </si>
  <si>
    <t>COMMUNICATIONS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</si>
  <si>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</si>
  <si>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</si>
  <si>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</si>
  <si>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</si>
  <si>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</si>
  <si>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</si>
  <si>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</si>
  <si>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</si>
  <si>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</si>
  <si>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</si>
  <si>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</si>
  <si>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</si>
  <si>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</si>
  <si>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</si>
  <si>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</si>
  <si>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</si>
  <si>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</si>
  <si>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</si>
  <si>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</si>
  <si>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</si>
  <si>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</si>
  <si>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</si>
  <si>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</si>
  <si>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</si>
  <si>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</si>
  <si>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</si>
  <si>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</si>
  <si>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</si>
  <si>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</si>
  <si>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</si>
  <si>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</si>
  <si>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</si>
  <si>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</si>
  <si>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</si>
  <si>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</si>
  <si>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</si>
  <si>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</si>
  <si>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</si>
  <si>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</si>
  <si>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</si>
  <si>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</si>
  <si>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</si>
  <si>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</si>
  <si>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</si>
  <si>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</si>
  <si>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</si>
  <si>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</si>
  <si>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</si>
  <si>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</si>
  <si>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</si>
  <si>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</si>
  <si>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</si>
  <si>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</si>
  <si>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</si>
  <si>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</si>
  <si>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</si>
  <si>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</si>
  <si>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</si>
  <si>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</si>
  <si>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</si>
  <si>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</si>
  <si>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</si>
  <si>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</si>
  <si>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</si>
  <si>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</si>
  <si>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</si>
  <si>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</si>
  <si>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</si>
  <si>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</si>
  <si>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</si>
  <si>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</si>
  <si>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</si>
  <si>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</si>
  <si>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</si>
  <si>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</si>
  <si>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</si>
  <si>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</si>
  <si>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</si>
  <si>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</si>
  <si>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</si>
  <si>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</si>
  <si>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</si>
  <si>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</si>
  <si>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</si>
  <si>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</si>
  <si>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</si>
  <si>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</si>
  <si>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</si>
  <si>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</si>
  <si>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</si>
  <si>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</si>
  <si>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</si>
  <si>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</si>
  <si>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</si>
  <si>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</si>
  <si>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</si>
  <si>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</si>
  <si>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</si>
  <si>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</si>
  <si>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</si>
  <si>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</si>
  <si>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CARBON PRICING</t>
  </si>
  <si>
    <t>CARBON PRICING TAX</t>
  </si>
  <si>
    <t>COMMUNICATION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</si>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</sst>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WORLD RESOURCES INSTITUTE / GREENHOUSE GAS PROTOCOL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211894739</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1442345</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210452394</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17537699.5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134244056</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7.65459894</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38415495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211894739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17657894.92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2.175542169</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111114715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211894739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17657894.92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6.292636553</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13.94723549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341293446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357780993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0.9539172082</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65091143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28307458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93398601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211894739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0.4407782913</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23450587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65091143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0.3602730866</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2022'!D40</f>
        <v>194161582</v>
      </c>
      <c r="E41" s="165">
        <f t="shared" ref="E41:E44" si="1">D41/$D$44</f>
        <v>0.9163114805</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15305276</v>
      </c>
      <c r="E42" s="165">
        <f t="shared" si="1"/>
        <v>0.07223056161</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2427881</v>
      </c>
      <c r="E43" s="165">
        <f t="shared" si="1"/>
        <v>0.01145795791</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211894739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353555458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2427881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145.623059</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390706563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19548737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19.98628162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595261608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WORLD RESOURCES INSTITUTE / GREENHOUSE GAS PROTOCOL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1.4335421E7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2.40101655E8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254437076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8378903.0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245.0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245</v>
      </c>
      <c r="D26" s="50">
        <v>1.53875913E8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1.50159753E8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3716160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3716160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241</v>
      </c>
      <c r="D39" s="74"/>
      <c r="E39" s="48">
        <v>776130.0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96</v>
      </c>
      <c r="D40" s="74"/>
      <c r="E40" s="48">
        <v>50285.0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826415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267358799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WORLD RESOURCES INSTITUTE / GREENHOUSE GAS PROTOCOL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15065532</v>
      </c>
      <c r="D3" s="99">
        <v>1.5065532E7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57435985</v>
      </c>
      <c r="D5" s="99">
        <v>5.7435985E7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3557791</v>
      </c>
      <c r="D7" s="99">
        <v>3088348.0</v>
      </c>
      <c r="E7" s="99">
        <v>397163.0</v>
      </c>
      <c r="F7" s="99">
        <v>72280.0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97397</v>
      </c>
      <c r="D8" s="99">
        <v>97397.0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70602542</v>
      </c>
      <c r="D9" s="99">
        <v>6.1279414E7</v>
      </c>
      <c r="E9" s="99">
        <v>7889183.0</v>
      </c>
      <c r="F9" s="99">
        <v>1433945.0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5093888</v>
      </c>
      <c r="D10" s="99">
        <v>4417114.0</v>
      </c>
      <c r="E10" s="99">
        <v>571352.0</v>
      </c>
      <c r="F10" s="99">
        <v>105422.0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22522046</v>
      </c>
      <c r="D11" s="99">
        <v>1.9533973E7</v>
      </c>
      <c r="E11" s="99">
        <v>2522617.0</v>
      </c>
      <c r="F11" s="99">
        <v>465456.0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5523155</v>
      </c>
      <c r="D12" s="99">
        <v>4790380.0</v>
      </c>
      <c r="E12" s="99">
        <v>618630.0</v>
      </c>
      <c r="F12" s="99">
        <v>114145.0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146404</v>
      </c>
      <c r="D15" s="99">
        <v>0.0</v>
      </c>
      <c r="E15" s="99">
        <v>146404.0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316318</v>
      </c>
      <c r="D16" s="99">
        <v>0.0</v>
      </c>
      <c r="E16" s="99">
        <v>316318.0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335746</v>
      </c>
      <c r="D17" s="99">
        <v>329013.0</v>
      </c>
      <c r="E17" s="99">
        <v>0.0</v>
      </c>
      <c r="F17" s="99">
        <v>6733.0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364603</v>
      </c>
      <c r="D19" s="99">
        <v>0.0</v>
      </c>
      <c r="E19" s="99">
        <v>364603.0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1092799</v>
      </c>
      <c r="D22" s="99">
        <v>1025628.0</v>
      </c>
      <c r="E22" s="99">
        <v>48495.0</v>
      </c>
      <c r="F22" s="99">
        <v>18676.0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9592276</v>
      </c>
      <c r="D23" s="99">
        <v>8965726.0</v>
      </c>
      <c r="E23" s="99">
        <v>412402.0</v>
      </c>
      <c r="F23" s="99">
        <v>214148.0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4220776</v>
      </c>
      <c r="D25" s="99">
        <v>3665815.0</v>
      </c>
      <c r="E25" s="99">
        <v>470762.0</v>
      </c>
      <c r="F25" s="99">
        <v>84199.0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7301551</v>
      </c>
      <c r="D26" s="99">
        <v>6512443.0</v>
      </c>
      <c r="E26" s="99">
        <v>724050.0</v>
      </c>
      <c r="F26" s="99">
        <v>65058.0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3929976</v>
      </c>
      <c r="D28" s="99">
        <v>3557669.0</v>
      </c>
      <c r="E28" s="99">
        <v>349380.0</v>
      </c>
      <c r="F28" s="99">
        <v>22927.0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1290694</v>
      </c>
      <c r="D31" s="99">
        <v>1260592.0</v>
      </c>
      <c r="E31" s="99">
        <v>0.0</v>
      </c>
      <c r="F31" s="99">
        <v>30102.0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269610</v>
      </c>
      <c r="D32" s="99">
        <v>0.0</v>
      </c>
      <c r="E32" s="99">
        <v>269610.0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24295360</v>
      </c>
      <c r="D34" s="99">
        <v>2.3479685E7</v>
      </c>
      <c r="E34" s="99">
        <v>334643.0</v>
      </c>
      <c r="F34" s="99">
        <v>481032.0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2266689</v>
      </c>
      <c r="D35" s="99">
        <v>2227183.0</v>
      </c>
      <c r="E35" s="99">
        <v>12865.0</v>
      </c>
      <c r="F35" s="99">
        <v>26641.0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1057040</v>
      </c>
      <c r="D36" s="99">
        <v>1011570.0</v>
      </c>
      <c r="E36" s="99">
        <v>18607.0</v>
      </c>
      <c r="F36" s="99">
        <v>26863.0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937473</v>
      </c>
      <c r="D37" s="99">
        <v>927261.0</v>
      </c>
      <c r="E37" s="99">
        <v>0.0</v>
      </c>
      <c r="F37" s="99">
        <v>10212.0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3527893</v>
      </c>
      <c r="D38" s="99">
        <v>1557328.0</v>
      </c>
      <c r="E38" s="99">
        <v>1944639.0</v>
      </c>
      <c r="F38" s="99">
        <v>25926.0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240843544</v>
      </c>
      <c r="D40" s="104">
        <f t="shared" si="2"/>
        <v>220228056</v>
      </c>
      <c r="E40" s="104">
        <f t="shared" si="2"/>
        <v>17411723</v>
      </c>
      <c r="F40" s="104">
        <f t="shared" si="2"/>
        <v>3203765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RESOURCES INSTITUTE / GREENHOUSE GAS PROTOCOL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1.36966518E8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2.8193992E8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4053298.0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2.2120907E7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1.8609147E7</v>
      </c>
      <c r="E12" s="109">
        <f>D11-D12</f>
        <v>3511760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7.5229196E7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9805321.0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1.18803037E8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630309050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2.4705889E7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1459190.0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1.923887E7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45403949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5.9703731E7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5.2520137E8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584905101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630309050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WORLD RESOURCES INSTITUTE / GREENHOUSE GAS PROTOCOL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240843544</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1290694</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239552850</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19962737.5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136966518</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6.861109004</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59703731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240843544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20070295.33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2.974731064</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85034517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240843544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20070295.33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4.236834366</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11.09794337</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240101655</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267358799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0.89805032</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74257730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33139089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107396819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240843544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0.445919443</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27615934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74257730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0.3718930541</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246</v>
      </c>
      <c r="D41" s="75">
        <f>'Expenses 2023'!D40</f>
        <v>220228056</v>
      </c>
      <c r="E41" s="165">
        <f t="shared" ref="E41:E44" si="1">D41/$D$44</f>
        <v>0.9144029869</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17411723</v>
      </c>
      <c r="E42" s="165">
        <f t="shared" si="1"/>
        <v>0.07229474667</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3203765</v>
      </c>
      <c r="E43" s="165">
        <f t="shared" si="1"/>
        <v>0.01330226647</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240843544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254437076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3203765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79.41814584</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422959736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26165079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16.16504716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630309050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WORLD RESOURCES INSTITUTE / GREENHOUSE GAS PROTOCOL</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183</v>
      </c>
      <c r="D5" s="177">
        <f>'Ratios 2021'!D8</f>
        <v>5.735126541</v>
      </c>
      <c r="E5" s="177">
        <f>'Ratios 2022'!D8</f>
        <v>7.65459894</v>
      </c>
      <c r="F5" s="177">
        <f>'Ratios 2023'!D8</f>
        <v>6.861109004</v>
      </c>
      <c r="G5" s="177">
        <f>average(D5:F5)</f>
        <v>6.750278161</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191</v>
      </c>
      <c r="D10" s="149">
        <f>'Ratios 2021'!D14</f>
        <v>1.970858798</v>
      </c>
      <c r="E10" s="149">
        <f>'Ratios 2022'!D14</f>
        <v>2.175542169</v>
      </c>
      <c r="F10" s="149">
        <f>'Ratios 2023'!D14</f>
        <v>2.974731064</v>
      </c>
      <c r="G10" s="177">
        <f>average(D10:F10)</f>
        <v>2.373710677</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6.552222084</v>
      </c>
      <c r="E15" s="180">
        <f>'Ratios 2022'!D20</f>
        <v>6.292636553</v>
      </c>
      <c r="F15" s="180">
        <f>'Ratios 2023'!D20</f>
        <v>4.236834366</v>
      </c>
      <c r="G15" s="177">
        <f>average(D15:F15)</f>
        <v>5.693897668</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0.976892921</v>
      </c>
      <c r="E20" s="163">
        <f>'Ratios 2022'!D26</f>
        <v>0.9539172082</v>
      </c>
      <c r="F20" s="163">
        <f>'Ratios 2023'!D26</f>
        <v>0.89805032</v>
      </c>
      <c r="G20" s="181">
        <f>average(D20:F20)</f>
        <v>0.9429534831</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0.4458980266</v>
      </c>
      <c r="E25" s="163">
        <f>'Ratios 2022'!D33</f>
        <v>0.4407782913</v>
      </c>
      <c r="F25" s="163">
        <f>'Ratios 2023'!D33</f>
        <v>0.445919443</v>
      </c>
      <c r="G25" s="181">
        <f>average(D25:F25)</f>
        <v>0.444198587</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0.3612937813</v>
      </c>
      <c r="E30" s="163">
        <f>'Ratios 2022'!D38</f>
        <v>0.3602730866</v>
      </c>
      <c r="F30" s="163">
        <f>'Ratios 2023'!D38</f>
        <v>0.3718930541</v>
      </c>
      <c r="G30" s="181">
        <f>average(D30:F30)</f>
        <v>0.3644866407</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0.9141220233</v>
      </c>
      <c r="E35" s="163">
        <f>'Ratios 2022'!E41</f>
        <v>0.9163114805</v>
      </c>
      <c r="F35" s="163">
        <f>'Ratios 2023'!E41</f>
        <v>0.9144029869</v>
      </c>
      <c r="G35" s="181">
        <f t="shared" ref="G35:G37" si="1">average(D35:F35)</f>
        <v>0.9149454969</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0.07696417384</v>
      </c>
      <c r="E36" s="163">
        <f>'Ratios 2022'!E42</f>
        <v>0.07223056161</v>
      </c>
      <c r="F36" s="163">
        <f>'Ratios 2023'!E42</f>
        <v>0.07229474667</v>
      </c>
      <c r="G36" s="181">
        <f t="shared" si="1"/>
        <v>0.07382982737</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0.008913802827</v>
      </c>
      <c r="E37" s="163">
        <f>'Ratios 2022'!E43</f>
        <v>0.01145795791</v>
      </c>
      <c r="F37" s="163">
        <f>'Ratios 2023'!E43</f>
        <v>0.01330226647</v>
      </c>
      <c r="G37" s="181">
        <f t="shared" si="1"/>
        <v>0.01122467573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121.3363471</v>
      </c>
      <c r="E42" s="166">
        <f>'Ratios 2022'!D49</f>
        <v>145.623059</v>
      </c>
      <c r="F42" s="166">
        <f>'Ratios 2023'!D49</f>
        <v>79.41814584</v>
      </c>
      <c r="G42" s="183">
        <f>average(D42:F42)</f>
        <v>115.459184</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15.83157364</v>
      </c>
      <c r="E47" s="149">
        <f>'Ratios 2022'!D54</f>
        <v>19.98628162</v>
      </c>
      <c r="F47" s="149">
        <f>'Ratios 2023'!D54</f>
        <v>16.16504716</v>
      </c>
      <c r="G47" s="177">
        <f>average(D47:F47)</f>
        <v>17.32763414</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WORLD RESOURCES INSTITUTE / GREENHOUSE GAS PROTOCOL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WORLD RESOURCES INSTITUTE / GREENHOUSE GAS PROTOCOL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8955726.0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1.89486351E8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198442077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2535251.0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109.0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1.11753345E8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1.12064981E8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-311636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-311636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63980.0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5464.0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98</v>
      </c>
      <c r="D41" s="74"/>
      <c r="E41" s="48">
        <v>-6766851.0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-6697407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193968394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WORLD RESOURCES INSTITUTE / GREENHOUSE GAS PROTOCOL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12861980</v>
      </c>
      <c r="D3" s="99">
        <v>1.286198E7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40846091</v>
      </c>
      <c r="D5" s="99">
        <v>4.0846091E7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4454438</v>
      </c>
      <c r="D7" s="99">
        <v>3186925.0</v>
      </c>
      <c r="E7" s="99">
        <v>1222113.0</v>
      </c>
      <c r="F7" s="99">
        <v>45400.0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64467</v>
      </c>
      <c r="D8" s="99">
        <v>63444.0</v>
      </c>
      <c r="E8" s="99">
        <v>0.0</v>
      </c>
      <c r="F8" s="99">
        <v>1023.0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52409880</v>
      </c>
      <c r="D9" s="99">
        <v>4.6502054E7</v>
      </c>
      <c r="E9" s="99">
        <v>5179649.0</v>
      </c>
      <c r="F9" s="99">
        <v>728177.0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3982437</v>
      </c>
      <c r="D10" s="99">
        <v>3478946.0</v>
      </c>
      <c r="E10" s="99">
        <v>448348.0</v>
      </c>
      <c r="F10" s="99">
        <v>55143.0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16585579</v>
      </c>
      <c r="D11" s="99">
        <v>1.4488699E7</v>
      </c>
      <c r="E11" s="99">
        <v>1867228.0</v>
      </c>
      <c r="F11" s="99">
        <v>229652.0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4314891</v>
      </c>
      <c r="D12" s="99">
        <v>3769368.0</v>
      </c>
      <c r="E12" s="99">
        <v>485777.0</v>
      </c>
      <c r="F12" s="99">
        <v>59746.0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63854</v>
      </c>
      <c r="D15" s="99">
        <v>0.0</v>
      </c>
      <c r="E15" s="99">
        <v>63854.0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335460</v>
      </c>
      <c r="D16" s="99">
        <v>0.0</v>
      </c>
      <c r="E16" s="99">
        <v>335460.0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279000</v>
      </c>
      <c r="D17" s="99">
        <v>275910.0</v>
      </c>
      <c r="E17" s="99">
        <v>0.0</v>
      </c>
      <c r="F17" s="99">
        <v>3090.0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379954</v>
      </c>
      <c r="D19" s="99">
        <v>0.0</v>
      </c>
      <c r="E19" s="99">
        <v>379954.0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1067125</v>
      </c>
      <c r="D22" s="99">
        <v>1007989.0</v>
      </c>
      <c r="E22" s="99">
        <v>41683.0</v>
      </c>
      <c r="F22" s="99">
        <v>17453.0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6495684</v>
      </c>
      <c r="D23" s="99">
        <v>5969483.0</v>
      </c>
      <c r="E23" s="99">
        <v>456426.0</v>
      </c>
      <c r="F23" s="99">
        <v>69775.0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3324225</v>
      </c>
      <c r="D25" s="99">
        <v>2851938.0</v>
      </c>
      <c r="E25" s="99">
        <v>417995.0</v>
      </c>
      <c r="F25" s="99">
        <v>54292.0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2862558</v>
      </c>
      <c r="D26" s="99">
        <v>2664371.0</v>
      </c>
      <c r="E26" s="99">
        <v>189342.0</v>
      </c>
      <c r="F26" s="99">
        <v>8845.0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2536901</v>
      </c>
      <c r="D28" s="99">
        <v>2335107.0</v>
      </c>
      <c r="E28" s="99">
        <v>193922.0</v>
      </c>
      <c r="F28" s="99">
        <v>7872.0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1569495</v>
      </c>
      <c r="D31" s="99">
        <v>1545228.0</v>
      </c>
      <c r="E31" s="99">
        <v>0.0</v>
      </c>
      <c r="F31" s="99">
        <v>24267.0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226352</v>
      </c>
      <c r="D32" s="99">
        <v>0.0</v>
      </c>
      <c r="E32" s="99">
        <v>226352.0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21596013</v>
      </c>
      <c r="D34" s="99">
        <v>2.1220114E7</v>
      </c>
      <c r="E34" s="99">
        <v>137010.0</v>
      </c>
      <c r="F34" s="99">
        <v>238889.0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2384676</v>
      </c>
      <c r="D35" s="99">
        <v>2314900.0</v>
      </c>
      <c r="E35" s="99">
        <v>14220.0</v>
      </c>
      <c r="F35" s="99">
        <v>55556.0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757406</v>
      </c>
      <c r="D36" s="99">
        <v>534638.0</v>
      </c>
      <c r="E36" s="99">
        <v>211741.0</v>
      </c>
      <c r="F36" s="99">
        <v>11027.0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665092</v>
      </c>
      <c r="D37" s="99">
        <v>661051.0</v>
      </c>
      <c r="E37" s="99">
        <v>414.0</v>
      </c>
      <c r="F37" s="99">
        <v>3627.0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3412679</v>
      </c>
      <c r="D38" s="99">
        <v>1141433.0</v>
      </c>
      <c r="E38" s="99">
        <v>2249609.0</v>
      </c>
      <c r="F38" s="99">
        <v>21637.0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183476237</v>
      </c>
      <c r="D40" s="104">
        <f t="shared" si="2"/>
        <v>167719669</v>
      </c>
      <c r="E40" s="104">
        <f t="shared" si="2"/>
        <v>14121097</v>
      </c>
      <c r="F40" s="104">
        <f t="shared" si="2"/>
        <v>1635471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RESOURCES INSTITUTE / GREENHOUSE GAS PROTOCOL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617.0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8.6937565E7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1.7849728E8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3537164.0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2.0428339E7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1.5946875E7</v>
      </c>
      <c r="E12" s="109">
        <f>D11-D12</f>
        <v>4481464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9.5847636E7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4333785.0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5.4079992E7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427715503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1.5891651E7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1097982.0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1774.0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3045315.0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20036722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3.0133813E7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3.77544968E8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407678781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427715503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WORLD RESOURCES INSTITUTE / GREENHOUSE GAS PROTOCOL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183476237</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1569495</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181906742</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15158895.17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86938182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5.735126541</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30133813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183476237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15289686.42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1.970858798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100181421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183476237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15289686.42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6.552222084</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12.28734863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189486351</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193968394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0.976892921</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56928785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24882907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81811692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183476237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0.4458980266</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20568016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56928785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0.3612937813</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167719669</v>
      </c>
      <c r="E41" s="165">
        <f t="shared" ref="E41:E44" si="1">D41/$D$44</f>
        <v>0.9141220233</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14121097</v>
      </c>
      <c r="E42" s="165">
        <f t="shared" si="1"/>
        <v>0.07696417384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1635471</v>
      </c>
      <c r="E43" s="165">
        <f t="shared" si="1"/>
        <v>0.008913802827</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183476237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198442077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1635471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121.3363471</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268972626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16989633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15.83157364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427715503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WORLD RESOURCES INSTITUTE / GREENHOUSE GAS PROTOCOL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1.2262012E7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3.41293446E8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353555458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6111020.0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95.0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1.5205199E8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1.53574589E8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-1522599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-1522599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241</v>
      </c>
      <c r="D39" s="74"/>
      <c r="E39" s="48">
        <v>604684.0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96</v>
      </c>
      <c r="D40" s="74"/>
      <c r="E40" s="48">
        <v>190889.0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97</v>
      </c>
      <c r="D41" s="74"/>
      <c r="E41" s="48">
        <v>18446.0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-1177000.0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-362981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357780993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WORLD RESOURCES INSTITUTE / GREENHOUSE GAS PROTOCOL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14605913</v>
      </c>
      <c r="D3" s="99">
        <v>1.4605913E7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49365403</v>
      </c>
      <c r="D5" s="99">
        <v>4.9365403E7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2925703</v>
      </c>
      <c r="D7" s="99">
        <v>2548545.0</v>
      </c>
      <c r="E7" s="99">
        <v>330685.0</v>
      </c>
      <c r="F7" s="99">
        <v>46473.0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90881</v>
      </c>
      <c r="D8" s="99">
        <v>90881.0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62074559</v>
      </c>
      <c r="D9" s="99">
        <v>5.3850752E7</v>
      </c>
      <c r="E9" s="99">
        <v>7211536.0</v>
      </c>
      <c r="F9" s="99">
        <v>1012271.0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4424469</v>
      </c>
      <c r="D10" s="99">
        <v>3835746.0</v>
      </c>
      <c r="E10" s="99">
        <v>515407.0</v>
      </c>
      <c r="F10" s="99">
        <v>73316.0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19026118</v>
      </c>
      <c r="D11" s="99">
        <v>1.6494725E7</v>
      </c>
      <c r="E11" s="99">
        <v>2216150.0</v>
      </c>
      <c r="F11" s="99">
        <v>315243.0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4856871</v>
      </c>
      <c r="D12" s="99">
        <v>4210673.0</v>
      </c>
      <c r="E12" s="99">
        <v>565725.0</v>
      </c>
      <c r="F12" s="99">
        <v>80473.0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110891</v>
      </c>
      <c r="D15" s="99">
        <v>0.0</v>
      </c>
      <c r="E15" s="99">
        <v>110891.0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294467</v>
      </c>
      <c r="D16" s="99">
        <v>0.0</v>
      </c>
      <c r="E16" s="99">
        <v>294467.0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216000</v>
      </c>
      <c r="D17" s="99">
        <v>211074.0</v>
      </c>
      <c r="E17" s="99">
        <v>0.0</v>
      </c>
      <c r="F17" s="99">
        <v>4926.0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370928</v>
      </c>
      <c r="D19" s="99">
        <v>0.0</v>
      </c>
      <c r="E19" s="99">
        <v>370928.0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954584</v>
      </c>
      <c r="D22" s="99">
        <v>895587.0</v>
      </c>
      <c r="E22" s="99">
        <v>42772.0</v>
      </c>
      <c r="F22" s="99">
        <v>16225.0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7201060</v>
      </c>
      <c r="D23" s="99">
        <v>6598829.0</v>
      </c>
      <c r="E23" s="99">
        <v>446084.0</v>
      </c>
      <c r="F23" s="99">
        <v>156147.0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4091360</v>
      </c>
      <c r="D25" s="99">
        <v>3505535.0</v>
      </c>
      <c r="E25" s="99">
        <v>523690.0</v>
      </c>
      <c r="F25" s="99">
        <v>62135.0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6345414</v>
      </c>
      <c r="D26" s="99">
        <v>5776473.0</v>
      </c>
      <c r="E26" s="99">
        <v>543891.0</v>
      </c>
      <c r="F26" s="99">
        <v>25050.0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3842415</v>
      </c>
      <c r="D28" s="99">
        <v>3618370.0</v>
      </c>
      <c r="E28" s="99">
        <v>218693.0</v>
      </c>
      <c r="F28" s="99">
        <v>5352.0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1442345</v>
      </c>
      <c r="D31" s="99">
        <v>1413617.0</v>
      </c>
      <c r="E31" s="99">
        <v>0.0</v>
      </c>
      <c r="F31" s="99">
        <v>28728.0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266550</v>
      </c>
      <c r="D32" s="99">
        <v>0.0</v>
      </c>
      <c r="E32" s="99">
        <v>266550.0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23226330</v>
      </c>
      <c r="D34" s="99">
        <v>2.245422E7</v>
      </c>
      <c r="E34" s="99">
        <v>248550.0</v>
      </c>
      <c r="F34" s="99">
        <v>523560.0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1851705</v>
      </c>
      <c r="D35" s="99">
        <v>1824669.0</v>
      </c>
      <c r="E35" s="99">
        <v>7407.0</v>
      </c>
      <c r="F35" s="99">
        <v>19629.0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848294</v>
      </c>
      <c r="D36" s="99">
        <v>835934.0</v>
      </c>
      <c r="E36" s="99">
        <v>0.0</v>
      </c>
      <c r="F36" s="99">
        <v>12360.0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810239</v>
      </c>
      <c r="D37" s="99">
        <v>775097.0</v>
      </c>
      <c r="E37" s="99">
        <v>11078.0</v>
      </c>
      <c r="F37" s="99">
        <v>24064.0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2652240</v>
      </c>
      <c r="D38" s="99">
        <v>1249539.0</v>
      </c>
      <c r="E38" s="99">
        <v>1380772.0</v>
      </c>
      <c r="F38" s="99">
        <v>21929.0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211894739</v>
      </c>
      <c r="D40" s="104">
        <f t="shared" si="2"/>
        <v>194161582</v>
      </c>
      <c r="E40" s="104">
        <f t="shared" si="2"/>
        <v>15305276</v>
      </c>
      <c r="F40" s="104">
        <f t="shared" si="2"/>
        <v>2427881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RESOURCES INSTITUTE / GREENHOUSE GAS PROTOCOL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617.0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1.34243439E8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2.53231205E8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3231302.0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2.1127958E7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1.7389221E7</v>
      </c>
      <c r="E12" s="109">
        <f>D11-D12</f>
        <v>3738737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1.02677985E8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8436730.0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8.9701593E7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595261608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1.9173613E7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375124.0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2.1143677E7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40692414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3.8415495E7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5.16153699E8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554569194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595261608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