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<sst xmlns="http://schemas.openxmlformats.org/spreadsheetml/2006/main" count="876" uniqueCount="258">
  <si>
    <t>LEGAL AID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</si>
  <si>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</si>
  <si>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</si>
  <si>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</si>
  <si>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</si>
  <si>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</si>
  <si>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</si>
  <si>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</si>
  <si>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</si>
  <si>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</si>
  <si>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</si>
  <si>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</si>
  <si>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</si>
  <si>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</si>
  <si>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</si>
  <si>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</si>
  <si>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</si>
  <si>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</si>
  <si>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</si>
  <si>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</si>
  <si>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</si>
  <si>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</si>
  <si>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</si>
  <si>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</si>
  <si>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</si>
  <si>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</si>
  <si>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</si>
  <si>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</si>
  <si>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</si>
  <si>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</si>
  <si>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</si>
  <si>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</si>
  <si>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</si>
  <si>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</si>
  <si>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</si>
  <si>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</si>
  <si>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</si>
  <si>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</si>
  <si>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</si>
  <si>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</si>
  <si>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</si>
  <si>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</si>
  <si>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</si>
  <si>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</si>
  <si>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</si>
  <si>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</si>
  <si>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</si>
  <si>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</si>
  <si>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</si>
  <si>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</si>
  <si>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</si>
  <si>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</si>
  <si>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</si>
  <si>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</si>
  <si>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</si>
  <si>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</si>
  <si>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</si>
  <si>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</si>
  <si>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</si>
  <si>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</si>
  <si>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</si>
  <si>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</si>
  <si>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</si>
  <si>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</si>
  <si>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COURT AWARDS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</si>
  <si>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</si>
  <si>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</si>
  <si>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</si>
  <si>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</si>
  <si>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</si>
  <si>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</si>
  <si>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</si>
  <si>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</si>
  <si>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</si>
  <si>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</si>
  <si>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</si>
  <si>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</si>
  <si>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</si>
  <si>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</si>
  <si>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</si>
  <si>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</si>
  <si>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</si>
  <si>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</si>
  <si>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</si>
  <si>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</si>
  <si>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</si>
  <si>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</si>
  <si>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</si>
  <si>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</si>
  <si>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</si>
  <si>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</si>
  <si>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</si>
  <si>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</si>
  <si>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</si>
  <si>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</si>
  <si>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</si>
  <si>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</si>
  <si>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</si>
  <si>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</si>
  <si>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</si>
  <si>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</si>
  <si>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</si>
  <si>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</si>
  <si>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</si>
  <si>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</si>
  <si>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</si>
  <si>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</si>
  <si>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</si>
  <si>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</si>
  <si>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</si>
  <si>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</si>
  <si>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</si>
  <si>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</si>
  <si>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</si>
  <si>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</si>
  <si>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</si>
  <si>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</si>
  <si>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</si>
  <si>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</si>
  <si>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</si>
  <si>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</si>
  <si>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</si>
  <si>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</si>
  <si>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</si>
  <si>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</si>
  <si>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</si>
  <si>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</si>
  <si>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</si>
  <si>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</si>
  <si>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</si>
  <si>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</si>
  <si>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</si>
  <si>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</si>
  <si>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</si>
  <si>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</si>
  <si>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EQUIPMENT RENTAL &amp; MAIN</t>
  </si>
  <si>
    <t>COMMUNICATIONS</t>
  </si>
  <si>
    <t xml:space="preserve"> INVESTIGATIONS</t>
  </si>
  <si>
    <t>LAW BOOKS &amp; REF</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</si>
  <si>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</si>
  <si>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</si>
  <si>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</si>
  <si>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</si>
  <si>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</si>
  <si>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</si>
  <si>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</si>
  <si>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</si>
  <si>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</si>
  <si>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</si>
  <si>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</si>
  <si>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</si>
  <si>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</si>
  <si>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</si>
  <si>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</si>
  <si>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</si>
  <si>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</si>
  <si>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</si>
  <si>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</si>
  <si>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</si>
  <si>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</si>
  <si>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</si>
  <si>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</si>
  <si>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</si>
  <si>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</si>
  <si>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</si>
  <si>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</si>
  <si>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</si>
  <si>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</si>
  <si>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</si>
  <si>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</si>
  <si>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</si>
  <si>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</si>
  <si>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</si>
  <si>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</si>
  <si>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</si>
  <si>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</si>
  <si>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</si>
  <si>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</si>
  <si>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</si>
  <si>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</si>
  <si>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</si>
  <si>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</si>
  <si>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</si>
  <si>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</si>
  <si>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</si>
  <si>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</si>
  <si>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</si>
  <si>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</si>
  <si>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</si>
  <si>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</si>
  <si>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</si>
  <si>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</si>
  <si>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</si>
  <si>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</si>
  <si>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</si>
  <si>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</si>
  <si>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</si>
  <si>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</si>
  <si>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</si>
  <si>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</si>
  <si>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</si>
  <si>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</si>
  <si>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</si>
  <si>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</si>
  <si>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</si>
  <si>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</si>
  <si>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</si>
  <si>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</si>
  <si>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</si>
  <si>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</si>
  <si>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</si>
  <si>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</si>
  <si>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</si>
  <si>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</si>
  <si>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</si>
  <si>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</si>
  <si>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</si>
  <si>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</si>
  <si>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</si>
  <si>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</si>
  <si>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</si>
  <si>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</si>
  <si>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</si>
  <si>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</si>
  <si>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</si>
  <si>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</si>
  <si>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</si>
  <si>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</si>
  <si>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</si>
  <si>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</si>
  <si>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</si>
  <si>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</si>
  <si>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</si>
  <si>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</si>
  <si>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</si>
  <si>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</si>
  <si>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</si>
  <si>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</si>
  <si>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</si>
  <si>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</si>
  <si>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SETTLEMENT INCOME</t>
  </si>
  <si>
    <t>INSURANCE INCOME</t>
  </si>
  <si>
    <t>BENEFIT COST REIMBURSEMENTS</t>
  </si>
  <si>
    <t>All othe revenue</t>
  </si>
  <si>
    <t xml:space="preserve"> FURNITURE &amp; EQUIPMENT</t>
  </si>
  <si>
    <t>INVESTIGATIONS</t>
  </si>
  <si>
    <t>LAW BOOKS &amp; MATERIALS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</si>
  <si>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</si>
  <si>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</si>
  <si>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EQUIPMENT RENTAL/MAINT.</t>
  </si>
  <si>
    <t xml:space="preserve"> COMMUNICATIONS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</si>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</sst>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LEGAL AID SOCIETY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377158851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621235</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376537616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31378134.67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42042795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1.339875536</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2111689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377158851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31429904.25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0.06718725527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9354345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377158851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31429904.25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0.2976256283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1.637501164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349504330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376584946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0.9280889577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210621226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103449744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314070970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377158851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0.8327286213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86403651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210621226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0.4102323998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247</v>
      </c>
      <c r="D41" s="75">
        <f>'Expenses 2022'!D40</f>
        <v>350682879</v>
      </c>
      <c r="E41" s="165">
        <f t="shared" ref="E41:E44" si="1">D41/$D$44</f>
        <v>0.9298015361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24635914</v>
      </c>
      <c r="E42" s="165">
        <f t="shared" si="1"/>
        <v>0.06531972917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1840058</v>
      </c>
      <c r="E43" s="165">
        <f t="shared" si="1"/>
        <v>0.00487873477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377158851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370268776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1840058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201.2266874</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151406976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57187593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2.647549373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485982308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LEGAL AID SOCIETY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2626575.0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3.79966233E8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3.2420421E7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214975.0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415013229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17087.0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17087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1089214.0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248</v>
      </c>
      <c r="D26" s="50">
        <v>1.0128519E7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1.0147015E7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-18496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-18496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121510.0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539334.0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-417824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242</v>
      </c>
      <c r="D39" s="74"/>
      <c r="E39" s="48">
        <v>129079.0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888.0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129967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415813177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LEGAL AID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2549934</v>
      </c>
      <c r="D7" s="99">
        <v>2381128.0</v>
      </c>
      <c r="E7" s="99">
        <v>156566.0</v>
      </c>
      <c r="F7" s="99">
        <v>12240.0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227661410</v>
      </c>
      <c r="D9" s="99">
        <v>2.12595418E8</v>
      </c>
      <c r="E9" s="99">
        <v>1.3974132E7</v>
      </c>
      <c r="F9" s="99">
        <v>1091860.0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30048258</v>
      </c>
      <c r="D10" s="99">
        <v>2.8417905E7</v>
      </c>
      <c r="E10" s="99">
        <v>1480072.0</v>
      </c>
      <c r="F10" s="99">
        <v>150281.0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61431190</v>
      </c>
      <c r="D11" s="99">
        <v>5.8090049E7</v>
      </c>
      <c r="E11" s="99">
        <v>3029529.0</v>
      </c>
      <c r="F11" s="99">
        <v>311612.0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19080563</v>
      </c>
      <c r="D12" s="99">
        <v>1.8044385E7</v>
      </c>
      <c r="E12" s="99">
        <v>940766.0</v>
      </c>
      <c r="F12" s="99">
        <v>95412.0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352819</v>
      </c>
      <c r="D16" s="99">
        <v>0.0</v>
      </c>
      <c r="E16" s="99">
        <v>352819.0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120290</v>
      </c>
      <c r="D17" s="99">
        <v>0.0</v>
      </c>
      <c r="E17" s="99">
        <v>120290.0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111376</v>
      </c>
      <c r="D18" s="99">
        <v>0.0</v>
      </c>
      <c r="E18" s="99">
        <v>0.0</v>
      </c>
      <c r="F18" s="99">
        <v>111376.0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64743</v>
      </c>
      <c r="D19" s="99">
        <v>0.0</v>
      </c>
      <c r="E19" s="99">
        <v>64743.0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10239828</v>
      </c>
      <c r="D20" s="99">
        <v>5338221.0</v>
      </c>
      <c r="E20" s="99">
        <v>4783107.0</v>
      </c>
      <c r="F20" s="99">
        <v>118500.0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200870</v>
      </c>
      <c r="D21" s="99">
        <v>0.0</v>
      </c>
      <c r="E21" s="99">
        <v>199298.0</v>
      </c>
      <c r="F21" s="99">
        <v>1572.0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2891799</v>
      </c>
      <c r="D22" s="99">
        <v>1792355.0</v>
      </c>
      <c r="E22" s="99">
        <v>1091257.0</v>
      </c>
      <c r="F22" s="99">
        <v>8187.0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30601040</v>
      </c>
      <c r="D25" s="99">
        <v>3.0202215E7</v>
      </c>
      <c r="E25" s="99">
        <v>398005.0</v>
      </c>
      <c r="F25" s="99">
        <v>820.0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1001629</v>
      </c>
      <c r="D26" s="99">
        <v>956514.0</v>
      </c>
      <c r="E26" s="99">
        <v>44548.0</v>
      </c>
      <c r="F26" s="99">
        <v>567.0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296208</v>
      </c>
      <c r="D28" s="99">
        <v>201852.0</v>
      </c>
      <c r="E28" s="99">
        <v>91216.0</v>
      </c>
      <c r="F28" s="99">
        <v>3140.0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26803</v>
      </c>
      <c r="D29" s="99">
        <v>0.0</v>
      </c>
      <c r="E29" s="99">
        <v>26803.0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1281641</v>
      </c>
      <c r="D31" s="99">
        <v>458428.0</v>
      </c>
      <c r="E31" s="99">
        <v>823213.0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893989</v>
      </c>
      <c r="D32" s="99">
        <v>761170.0</v>
      </c>
      <c r="E32" s="99">
        <v>132796.0</v>
      </c>
      <c r="F32" s="99">
        <v>23.0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249</v>
      </c>
      <c r="C34" s="98">
        <f t="shared" si="1"/>
        <v>5229268</v>
      </c>
      <c r="D34" s="99">
        <v>3372585.0</v>
      </c>
      <c r="E34" s="99">
        <v>1745521.0</v>
      </c>
      <c r="F34" s="99">
        <v>111162.0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2471540</v>
      </c>
      <c r="D35" s="99">
        <v>2471540.0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2231313</v>
      </c>
      <c r="D36" s="99">
        <v>2139520.0</v>
      </c>
      <c r="E36" s="99">
        <v>86498.0</v>
      </c>
      <c r="F36" s="99">
        <v>5295.0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1393347</v>
      </c>
      <c r="D37" s="99">
        <v>1357365.0</v>
      </c>
      <c r="E37" s="99">
        <v>31426.0</v>
      </c>
      <c r="F37" s="99">
        <v>4556.0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5378377</v>
      </c>
      <c r="D38" s="99">
        <v>3326670.0</v>
      </c>
      <c r="E38" s="99">
        <v>1873981.0</v>
      </c>
      <c r="F38" s="99">
        <v>177726.0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405558235</v>
      </c>
      <c r="D40" s="104">
        <f t="shared" si="2"/>
        <v>371907320</v>
      </c>
      <c r="E40" s="104">
        <f t="shared" si="2"/>
        <v>31446586</v>
      </c>
      <c r="F40" s="104">
        <f t="shared" si="2"/>
        <v>2204329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AID SOCIETY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6993993.0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1.1515881E7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1.37022104E8</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1443621.0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2.819633E7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1.5806927E7</v>
      </c>
      <c r="E12" s="109">
        <f>D11-D12</f>
        <v>12389403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6171290.0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1.23928E7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2.37768327E8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425697419</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6.172985E7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3.46810178E8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408540028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6912396.0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1.0244995E7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17157391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425697419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LEGAL AID SOCIETY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405558235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1281641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404276594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33689716.17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18509874</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0.5494220821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6912396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405558235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33796519.58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0.204529818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18564090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405558235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33796519.58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0.5492899928</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1.098712075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379966233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415813177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0.9137907455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230211344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110560011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340771355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405558235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0.8402525842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91479448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230211344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0.3973715909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251</v>
      </c>
      <c r="D41" s="75">
        <f>'Expenses 2023'!D40</f>
        <v>371907320</v>
      </c>
      <c r="E41" s="165">
        <f t="shared" ref="E41:E44" si="1">D41/$D$44</f>
        <v>0.9170256893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31446586</v>
      </c>
      <c r="E42" s="165">
        <f t="shared" si="1"/>
        <v>0.07753901483</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2204329</v>
      </c>
      <c r="E43" s="165">
        <f t="shared" si="1"/>
        <v>0.005435295871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405558235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415013229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2204329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188.271909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156975599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61729850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2.542944767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425697419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LEGAL AID SOCIETY</v>
      </c>
      <c r="B1" s="2" t="s">
        <v>252</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9"/>
      <c r="B5" s="49"/>
      <c r="C5" s="148" t="s">
        <v>182</v>
      </c>
      <c r="D5" s="177">
        <f>'Ratios 2021'!D8</f>
        <v>1.682993962</v>
      </c>
      <c r="E5" s="177">
        <f>'Ratios 2022'!D8</f>
        <v>1.339875536</v>
      </c>
      <c r="F5" s="177">
        <f>'Ratios 2023'!D8</f>
        <v>0.5494220821</v>
      </c>
      <c r="G5" s="177">
        <f>average(D5:F5)</f>
        <v>1.19076386</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9"/>
      <c r="B10" s="49"/>
      <c r="C10" s="148" t="s">
        <v>190</v>
      </c>
      <c r="D10" s="149">
        <f>'Ratios 2021'!D14</f>
        <v>-0.03957316498</v>
      </c>
      <c r="E10" s="149">
        <f>'Ratios 2022'!D14</f>
        <v>0.06718725527</v>
      </c>
      <c r="F10" s="149">
        <f>'Ratios 2023'!D14</f>
        <v>0.204529818</v>
      </c>
      <c r="G10" s="177">
        <f>average(D10:F10)</f>
        <v>0.07738130277</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0.2933275575</v>
      </c>
      <c r="E15" s="180">
        <f>'Ratios 2022'!D20</f>
        <v>0.2976256283</v>
      </c>
      <c r="F15" s="180">
        <f>'Ratios 2023'!D20</f>
        <v>0.5492899928</v>
      </c>
      <c r="G15" s="177">
        <f>average(D15:F15)</f>
        <v>0.3800810596</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0.9375876068</v>
      </c>
      <c r="E20" s="163">
        <f>'Ratios 2022'!D26</f>
        <v>0.9280889577</v>
      </c>
      <c r="F20" s="163">
        <f>'Ratios 2023'!D26</f>
        <v>0.9137907455</v>
      </c>
      <c r="G20" s="181">
        <f>average(D20:F20)</f>
        <v>0.9264891033</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0.8305209562</v>
      </c>
      <c r="E25" s="163">
        <f>'Ratios 2022'!D33</f>
        <v>0.8327286213</v>
      </c>
      <c r="F25" s="163">
        <f>'Ratios 2023'!D33</f>
        <v>0.8402525842</v>
      </c>
      <c r="G25" s="181">
        <f>average(D25:F25)</f>
        <v>0.8345007205</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0.4215314894</v>
      </c>
      <c r="E30" s="163">
        <f>'Ratios 2022'!D38</f>
        <v>0.4102323998</v>
      </c>
      <c r="F30" s="163">
        <f>'Ratios 2023'!D38</f>
        <v>0.3973715909</v>
      </c>
      <c r="G30" s="181">
        <f>average(D30:F30)</f>
        <v>0.4097118267</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9"/>
      <c r="B35" s="49"/>
      <c r="C35" s="148" t="s">
        <v>257</v>
      </c>
      <c r="D35" s="163">
        <f>'Ratios 2021'!E41</f>
        <v>0.9206295217</v>
      </c>
      <c r="E35" s="163">
        <f>'Ratios 2022'!E41</f>
        <v>0.9298015361</v>
      </c>
      <c r="F35" s="163">
        <f>'Ratios 2023'!E41</f>
        <v>0.9170256893</v>
      </c>
      <c r="G35" s="181">
        <f t="shared" ref="G35:G37" si="1">average(D35:F35)</f>
        <v>0.9224855823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0.07372279494</v>
      </c>
      <c r="E36" s="163">
        <f>'Ratios 2022'!E42</f>
        <v>0.06531972917</v>
      </c>
      <c r="F36" s="163">
        <f>'Ratios 2023'!E42</f>
        <v>0.07753901483</v>
      </c>
      <c r="G36" s="181">
        <f t="shared" si="1"/>
        <v>0.07219384631</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0.005647683373</v>
      </c>
      <c r="E37" s="163">
        <f>'Ratios 2022'!E43</f>
        <v>0.00487873477</v>
      </c>
      <c r="F37" s="163">
        <f>'Ratios 2023'!E43</f>
        <v>0.005435295871</v>
      </c>
      <c r="G37" s="181">
        <f t="shared" si="1"/>
        <v>0.005320571338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175.2090382</v>
      </c>
      <c r="E42" s="166">
        <f>'Ratios 2022'!D49</f>
        <v>201.2266874</v>
      </c>
      <c r="F42" s="166">
        <f>'Ratios 2023'!D49</f>
        <v>188.271909</v>
      </c>
      <c r="G42" s="183">
        <f>average(D42:F42)</f>
        <v>188.2358782</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2.700391887</v>
      </c>
      <c r="E47" s="149">
        <f>'Ratios 2022'!D54</f>
        <v>2.647549373</v>
      </c>
      <c r="F47" s="149">
        <f>'Ratios 2023'!D54</f>
        <v>2.542944767</v>
      </c>
      <c r="G47" s="177">
        <f>average(D47:F47)</f>
        <v>2.630295342</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LEGAL AID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LEGAL AID SOCIETY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4397.0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3138445.0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3.29464785E8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1.8538443E7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63987.0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351146070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42592.0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42592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239130.0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2193920.0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2066918.0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127002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127002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123120.0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450665.0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-327545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169018.0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169018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351396267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LEGAL AID SOCIETY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2210682</v>
      </c>
      <c r="D7" s="99">
        <v>2069005.0</v>
      </c>
      <c r="E7" s="99">
        <v>130656.0</v>
      </c>
      <c r="F7" s="99">
        <v>11021.0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193952376</v>
      </c>
      <c r="D9" s="99">
        <v>1.81651054E8</v>
      </c>
      <c r="E9" s="99">
        <v>1.1337749E7</v>
      </c>
      <c r="F9" s="99">
        <v>963573.0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29063236</v>
      </c>
      <c r="D10" s="99">
        <v>2.7110131E7</v>
      </c>
      <c r="E10" s="99">
        <v>1810697.0</v>
      </c>
      <c r="F10" s="99">
        <v>142408.0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53625670</v>
      </c>
      <c r="D11" s="99">
        <v>5.0018815E7</v>
      </c>
      <c r="E11" s="99">
        <v>3345315.0</v>
      </c>
      <c r="F11" s="99">
        <v>261540.0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15869361</v>
      </c>
      <c r="D12" s="99">
        <v>1.480294E7</v>
      </c>
      <c r="E12" s="99">
        <v>988661.0</v>
      </c>
      <c r="F12" s="99">
        <v>77760.0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114861</v>
      </c>
      <c r="D15" s="99">
        <v>0.0</v>
      </c>
      <c r="E15" s="99">
        <v>114861.0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211463</v>
      </c>
      <c r="D16" s="99">
        <v>0.0</v>
      </c>
      <c r="E16" s="99">
        <v>211463.0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71300</v>
      </c>
      <c r="D17" s="99">
        <v>0.0</v>
      </c>
      <c r="E17" s="99">
        <v>71300.0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91192</v>
      </c>
      <c r="D18" s="99">
        <v>0.0</v>
      </c>
      <c r="E18" s="99">
        <v>0.0</v>
      </c>
      <c r="F18" s="99">
        <v>91192.0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53153</v>
      </c>
      <c r="D19" s="99">
        <v>0.0</v>
      </c>
      <c r="E19" s="99">
        <v>53153.0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5227569</v>
      </c>
      <c r="D20" s="99">
        <v>4119009.0</v>
      </c>
      <c r="E20" s="99">
        <v>1105630.0</v>
      </c>
      <c r="F20" s="99">
        <v>2930.0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237167</v>
      </c>
      <c r="D21" s="99">
        <v>78265.0</v>
      </c>
      <c r="E21" s="99">
        <v>154159.0</v>
      </c>
      <c r="F21" s="99">
        <v>4743.0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2434497</v>
      </c>
      <c r="D22" s="99">
        <v>1968646.0</v>
      </c>
      <c r="E22" s="99">
        <v>461341.0</v>
      </c>
      <c r="F22" s="99">
        <v>4510.0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33203249</v>
      </c>
      <c r="D25" s="99">
        <v>3.1042729E7</v>
      </c>
      <c r="E25" s="99">
        <v>1980344.0</v>
      </c>
      <c r="F25" s="99">
        <v>180176.0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594578</v>
      </c>
      <c r="D26" s="99">
        <v>575213.0</v>
      </c>
      <c r="E26" s="99">
        <v>19284.0</v>
      </c>
      <c r="F26" s="99">
        <v>81.0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59704</v>
      </c>
      <c r="D28" s="99">
        <v>19702.0</v>
      </c>
      <c r="E28" s="99">
        <v>38808.0</v>
      </c>
      <c r="F28" s="99">
        <v>1194.0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35354</v>
      </c>
      <c r="D29" s="99">
        <v>11667.0</v>
      </c>
      <c r="E29" s="99">
        <v>22980.0</v>
      </c>
      <c r="F29" s="99">
        <v>707.0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495049</v>
      </c>
      <c r="D31" s="99">
        <v>393879.0</v>
      </c>
      <c r="E31" s="99">
        <v>101170.0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866618</v>
      </c>
      <c r="D32" s="99">
        <v>812234.0</v>
      </c>
      <c r="E32" s="99">
        <v>49862.0</v>
      </c>
      <c r="F32" s="99">
        <v>4522.0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4978932</v>
      </c>
      <c r="D34" s="99">
        <v>4264463.0</v>
      </c>
      <c r="E34" s="99">
        <v>600395.0</v>
      </c>
      <c r="F34" s="99">
        <v>114074.0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2349339</v>
      </c>
      <c r="D35" s="99">
        <v>2231051.0</v>
      </c>
      <c r="E35" s="99">
        <v>108309.0</v>
      </c>
      <c r="F35" s="99">
        <v>9979.0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2104986</v>
      </c>
      <c r="D36" s="99">
        <v>2063123.0</v>
      </c>
      <c r="E36" s="99">
        <v>41863.0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1331391</v>
      </c>
      <c r="D37" s="99">
        <v>1323010.0</v>
      </c>
      <c r="E37" s="99">
        <v>3037.0</v>
      </c>
      <c r="F37" s="99">
        <v>5344.0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5681474</v>
      </c>
      <c r="D38" s="99">
        <v>2142603.0</v>
      </c>
      <c r="E38" s="99">
        <v>3410470.0</v>
      </c>
      <c r="F38" s="99">
        <v>128401.0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354863201</v>
      </c>
      <c r="D40" s="104">
        <f t="shared" si="2"/>
        <v>326697539</v>
      </c>
      <c r="E40" s="104">
        <f t="shared" si="2"/>
        <v>26161507</v>
      </c>
      <c r="F40" s="104">
        <f t="shared" si="2"/>
        <v>2004155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AID SOCIETY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4.755317E7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2146785.0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8.1494964E7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1414049.0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2.4010427E7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1.5760057E7</v>
      </c>
      <c r="E12" s="109">
        <f>D11-D12</f>
        <v>8250370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4952542.0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3721721.0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149533601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4.9107305E7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9.4748219E7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143855524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-1170255.0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6848332.0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5678077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149533601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LEGAL AID SOCIETY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354863201</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495049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354368152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29530679.33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49699955</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1.682993962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-1170255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354863201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29571933.42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-0.03957316498</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8674263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354863201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29571933.42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0.2933275575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1.976321519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329464785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351396267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0.9375876068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196163058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98558267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294721325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354863201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0.8305209562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82688906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196163058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0.4215314894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326697539</v>
      </c>
      <c r="E41" s="165">
        <f t="shared" ref="E41:E44" si="1">D41/$D$44</f>
        <v>0.9206295217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26161507</v>
      </c>
      <c r="E42" s="165">
        <f t="shared" si="1"/>
        <v>0.07372279494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2004155</v>
      </c>
      <c r="E43" s="165">
        <f t="shared" si="1"/>
        <v>0.005647683373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354863201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351146070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2004155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175.2090382</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132608968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49107305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2.700391887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149533601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LEGAL AID SOCIETY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1823.0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3067553.0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3.4950433E8</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1.769507E7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102920.0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370268776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136502.0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136502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1186472.0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1782880.0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1756808.0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26072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26072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164600.0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476720.0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-312120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3884809.0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1246665.0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242</v>
      </c>
      <c r="D41" s="74"/>
      <c r="E41" s="48">
        <v>80423.0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243</v>
      </c>
      <c r="D42" s="74"/>
      <c r="E42" s="48">
        <v>67347.0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5279244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376584946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LEGAL AID SOCIETY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2095723</v>
      </c>
      <c r="D7" s="99">
        <v>1965579.0</v>
      </c>
      <c r="E7" s="99">
        <v>120923.0</v>
      </c>
      <c r="F7" s="99">
        <v>9221.0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208525503</v>
      </c>
      <c r="D9" s="99">
        <v>1.95586351E8</v>
      </c>
      <c r="E9" s="99">
        <v>1.2030302E7</v>
      </c>
      <c r="F9" s="99">
        <v>908850.0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28417861</v>
      </c>
      <c r="D10" s="99">
        <v>2.6585676E7</v>
      </c>
      <c r="E10" s="99">
        <v>1703268.0</v>
      </c>
      <c r="F10" s="99">
        <v>128917.0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57985790</v>
      </c>
      <c r="D11" s="99">
        <v>5.4247134E7</v>
      </c>
      <c r="E11" s="99">
        <v>3475596.0</v>
      </c>
      <c r="F11" s="99">
        <v>263060.0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17046093</v>
      </c>
      <c r="D12" s="99">
        <v>1.5947236E7</v>
      </c>
      <c r="E12" s="99">
        <v>1021536.0</v>
      </c>
      <c r="F12" s="99">
        <v>77321.0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1768</v>
      </c>
      <c r="D15" s="99">
        <v>0.0</v>
      </c>
      <c r="E15" s="99">
        <v>1768.0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208385</v>
      </c>
      <c r="D16" s="99">
        <v>0.0</v>
      </c>
      <c r="E16" s="99">
        <v>208385.0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117583</v>
      </c>
      <c r="D17" s="99">
        <v>0.0</v>
      </c>
      <c r="E17" s="99">
        <v>117583.0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106324</v>
      </c>
      <c r="D18" s="99">
        <v>0.0</v>
      </c>
      <c r="E18" s="99">
        <v>0.0</v>
      </c>
      <c r="F18" s="99">
        <v>106324.0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113226</v>
      </c>
      <c r="D19" s="99">
        <v>0.0</v>
      </c>
      <c r="E19" s="99">
        <v>113226.0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6955708</v>
      </c>
      <c r="D20" s="99">
        <v>4878323.0</v>
      </c>
      <c r="E20" s="99">
        <v>2041810.0</v>
      </c>
      <c r="F20" s="99">
        <v>35575.0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91599</v>
      </c>
      <c r="D21" s="99">
        <v>30228.0</v>
      </c>
      <c r="E21" s="99">
        <v>59539.0</v>
      </c>
      <c r="F21" s="99">
        <v>1832.0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2602480</v>
      </c>
      <c r="D22" s="99">
        <v>2173837.0</v>
      </c>
      <c r="E22" s="99">
        <v>414800.0</v>
      </c>
      <c r="F22" s="99">
        <v>13843.0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34797362</v>
      </c>
      <c r="D25" s="99">
        <v>3.4770863E7</v>
      </c>
      <c r="E25" s="99">
        <v>26499.0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938836</v>
      </c>
      <c r="D26" s="99">
        <v>898432.0</v>
      </c>
      <c r="E26" s="99">
        <v>40184.0</v>
      </c>
      <c r="F26" s="99">
        <v>220.0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221405</v>
      </c>
      <c r="D28" s="99">
        <v>73064.0</v>
      </c>
      <c r="E28" s="99">
        <v>143913.0</v>
      </c>
      <c r="F28" s="99">
        <v>4428.0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19101</v>
      </c>
      <c r="D29" s="99">
        <v>6303.0</v>
      </c>
      <c r="E29" s="99">
        <v>12416.0</v>
      </c>
      <c r="F29" s="99">
        <v>382.0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621235</v>
      </c>
      <c r="D31" s="99">
        <v>512482.0</v>
      </c>
      <c r="E31" s="99">
        <v>108753.0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881120</v>
      </c>
      <c r="D32" s="99">
        <v>815972.0</v>
      </c>
      <c r="E32" s="99">
        <v>60593.0</v>
      </c>
      <c r="F32" s="99">
        <v>4555.0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244</v>
      </c>
      <c r="C34" s="98">
        <f t="shared" si="1"/>
        <v>4191815</v>
      </c>
      <c r="D34" s="99">
        <v>3263652.0</v>
      </c>
      <c r="E34" s="99">
        <v>813269.0</v>
      </c>
      <c r="F34" s="99">
        <v>114894.0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2389919</v>
      </c>
      <c r="D35" s="99">
        <v>2263548.0</v>
      </c>
      <c r="E35" s="99">
        <v>118288.0</v>
      </c>
      <c r="F35" s="99">
        <v>8083.0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2339508</v>
      </c>
      <c r="D36" s="99">
        <v>2334768.0</v>
      </c>
      <c r="E36" s="99">
        <v>4740.0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1318494</v>
      </c>
      <c r="D37" s="99">
        <v>1298153.0</v>
      </c>
      <c r="E37" s="99">
        <v>17005.0</v>
      </c>
      <c r="F37" s="99">
        <v>3336.0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5172013</v>
      </c>
      <c r="D38" s="99">
        <v>3031278.0</v>
      </c>
      <c r="E38" s="99">
        <v>1981518.0</v>
      </c>
      <c r="F38" s="99">
        <v>159217.0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377158851</v>
      </c>
      <c r="D40" s="104">
        <f t="shared" si="2"/>
        <v>350682879</v>
      </c>
      <c r="E40" s="104">
        <f t="shared" si="2"/>
        <v>24635914</v>
      </c>
      <c r="F40" s="104">
        <f t="shared" si="2"/>
        <v>1840058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LEGAL AID SOCIETY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1.6847078E7</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2.5195717E7</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1.06927375E8</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2436806.0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2.7518478E7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1.5993807E7</v>
      </c>
      <c r="E12" s="109">
        <f>D11-D12</f>
        <v>11524671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5457480.0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3896865.0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3.13696316E8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485982308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5.7187593E7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4.19582414E8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476770007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2111689.0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7100612.0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9212301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485982308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