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<sst xmlns="http://schemas.openxmlformats.org/spreadsheetml/2006/main" count="872" uniqueCount="254">
  <si>
    <t>ABOLITIONIST LAW CENTER</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</si>
  <si>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</si>
  <si>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</si>
  <si>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</si>
  <si>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</si>
  <si>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</si>
  <si>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</si>
  <si>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</si>
  <si>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</si>
  <si>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</si>
  <si>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</si>
  <si>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</si>
  <si>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</si>
  <si>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</si>
  <si>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</si>
  <si>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</si>
  <si>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</si>
  <si>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</si>
  <si>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</si>
  <si>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</si>
  <si>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</si>
  <si>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</si>
  <si>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</si>
  <si>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</si>
  <si>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</si>
  <si>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</si>
  <si>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</si>
  <si>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</si>
  <si>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</si>
  <si>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</si>
  <si>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</si>
  <si>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</si>
  <si>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</si>
  <si>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</si>
  <si>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</si>
  <si>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</si>
  <si>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</si>
  <si>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</si>
  <si>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</si>
  <si>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</si>
  <si>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</si>
  <si>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</si>
  <si>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</si>
  <si>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</si>
  <si>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</si>
  <si>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</si>
  <si>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</si>
  <si>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</si>
  <si>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</si>
  <si>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</si>
  <si>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</si>
  <si>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</si>
  <si>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</si>
  <si>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</si>
  <si>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</si>
  <si>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</si>
  <si>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</si>
  <si>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</si>
  <si>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</si>
  <si>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</si>
  <si>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</si>
  <si>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</si>
  <si>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</si>
  <si>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</si>
  <si>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LEGAL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</si>
  <si>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</si>
  <si>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</si>
  <si>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</si>
  <si>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</si>
  <si>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</si>
  <si>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</si>
  <si>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</si>
  <si>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</si>
  <si>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</si>
  <si>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</si>
  <si>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</si>
  <si>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</si>
  <si>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</si>
  <si>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</si>
  <si>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</si>
  <si>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</si>
  <si>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</si>
  <si>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</si>
  <si>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</si>
  <si>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</si>
  <si>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</si>
  <si>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</si>
  <si>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</si>
  <si>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</si>
  <si>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</si>
  <si>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</si>
  <si>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</si>
  <si>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</si>
  <si>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</si>
  <si>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</si>
  <si>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</si>
  <si>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</si>
  <si>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OTHER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</si>
  <si>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</si>
  <si>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</si>
  <si>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</si>
  <si>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</si>
  <si>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</si>
  <si>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</si>
  <si>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</si>
  <si>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</si>
  <si>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</si>
  <si>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</si>
  <si>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</si>
  <si>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</si>
  <si>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</si>
  <si>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</si>
  <si>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</si>
  <si>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</si>
  <si>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</si>
  <si>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</si>
  <si>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</si>
  <si>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</si>
  <si>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</si>
  <si>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</si>
  <si>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</si>
  <si>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</si>
  <si>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</si>
  <si>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</si>
  <si>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</si>
  <si>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</si>
  <si>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</si>
  <si>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</si>
  <si>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</si>
  <si>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</si>
  <si>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</si>
  <si>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</si>
  <si>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</si>
  <si>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</si>
  <si>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</si>
  <si>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LICENSES &amp; REGISTRATION</t>
  </si>
  <si>
    <t>BANK FEES</t>
  </si>
  <si>
    <t>CHARITABLE CONTRIBUTION</t>
  </si>
  <si>
    <t>TRAINING</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</si>
  <si>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</si>
  <si>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</si>
  <si>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</si>
  <si>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</si>
  <si>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</si>
  <si>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</si>
  <si>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</si>
  <si>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</si>
  <si>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</si>
  <si>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</si>
  <si>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</si>
  <si>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</si>
  <si>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</si>
  <si>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</si>
  <si>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</si>
  <si>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</si>
  <si>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</si>
  <si>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</si>
  <si>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</si>
  <si>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</si>
  <si>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</si>
  <si>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</si>
  <si>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</si>
  <si>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</si>
  <si>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</si>
  <si>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</si>
  <si>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</si>
  <si>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</si>
  <si>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</si>
  <si>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</si>
  <si>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</si>
  <si>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</si>
  <si>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</si>
  <si>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</si>
  <si>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</si>
  <si>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</si>
  <si>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</si>
  <si>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</si>
  <si>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</si>
  <si>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</si>
  <si>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</si>
  <si>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</si>
  <si>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</si>
  <si>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</si>
  <si>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</si>
  <si>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</si>
  <si>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</si>
  <si>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</si>
  <si>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</si>
  <si>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</si>
  <si>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</si>
  <si>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</si>
  <si>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</si>
  <si>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</si>
  <si>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</si>
  <si>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</si>
  <si>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</si>
  <si>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</si>
  <si>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</si>
  <si>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</si>
  <si>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</si>
  <si>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</si>
  <si>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</si>
  <si>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</si>
  <si>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</si>
  <si>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</si>
  <si>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</si>
  <si>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</si>
  <si>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</si>
  <si>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</si>
  <si>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</si>
  <si>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</si>
  <si>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</si>
  <si>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</si>
  <si>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</si>
  <si>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</si>
  <si>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</si>
  <si>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</si>
  <si>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</si>
  <si>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</si>
  <si>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</si>
  <si>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</si>
  <si>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</si>
  <si>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</si>
  <si>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</si>
  <si>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</si>
  <si>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</si>
  <si>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</si>
  <si>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</si>
  <si>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</si>
  <si>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</si>
  <si>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</si>
  <si>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</si>
  <si>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</si>
  <si>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</si>
  <si>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</si>
  <si>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</si>
  <si>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</si>
  <si>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</si>
  <si>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</si>
  <si>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</si>
  <si>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DUES AND SUBSCRIPTIONS</t>
  </si>
  <si>
    <t>FISCAL SPONSER FEE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</si>
  <si>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</si>
  <si>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</si>
  <si>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ORGANIZING PROGRAM CONT</t>
  </si>
  <si>
    <t>PROFESSIONAL FEES</t>
  </si>
  <si>
    <t>BAD DEBTS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</si>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</sst>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ABOLITIONIST LAW CENTER</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2023'!C40</f>
        <v>2187715</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2023'!C31</f>
        <v>1965</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2185750</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182145.8333</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2023'!E2+'Balance Sheet 2023'!E3</f>
        <v>1119070</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6.143813336</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2023'!E30</f>
        <v>2396712</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2023'!C40</f>
        <v>2187715</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182309.5833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13.14638516</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2023'!E13:E15)</f>
        <v>1057102</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2023'!C40</f>
        <v>2187715</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182309.5833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5.798389644</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11.94220298</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2023'!E2:E7,'Revenues 2023'!F10:F15)</f>
        <v>1291900</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2023'!F44</f>
        <v>1965156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0.6574032799</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2023'!C7:C9)</f>
        <v>1198888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2023'!C10:C12)</f>
        <v>241147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1440035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2023'!C40</f>
        <v>2187715</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0.658237019</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2023'!C10:C11)</f>
        <v>149842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2023'!C7:C9)</f>
        <v>1198888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0.124984152</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242</v>
      </c>
      <c r="D41" s="75">
        <f>'Expenses 2023'!D40</f>
        <v>1534982</v>
      </c>
      <c r="E41" s="164">
        <f t="shared" ref="E41:E44" si="1">D41/$D$44</f>
        <v>0.7016370962</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2023'!E40</f>
        <v>530761</v>
      </c>
      <c r="E42" s="164">
        <f t="shared" si="1"/>
        <v>0.2426097549</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2023'!F40</f>
        <v>121972</v>
      </c>
      <c r="E43" s="164">
        <f t="shared" si="1"/>
        <v>0.05575314883</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2187715</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2023'!F9</f>
        <v>1291900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2023'!F40</f>
        <v>121972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10.59177516</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2023'!E2:E10)</f>
        <v>1942833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2023'!E19:E22)</f>
        <v>20696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93.87480673</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2023'!E18</f>
        <v>3025123</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ABOLITIONIST LAW CENTER</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3313312.0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3313312</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695888.0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695888</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71916.0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243</v>
      </c>
      <c r="D26" s="50">
        <v>70049.0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59422.0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10627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10627</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97</v>
      </c>
      <c r="D39" s="74"/>
      <c r="E39" s="48">
        <v>5456.0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5456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4097199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ABOLITIONIST LAW CENTER</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144000</v>
      </c>
      <c r="D3" s="99">
        <v>144000.0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307712</v>
      </c>
      <c r="D7" s="99">
        <v>121239.0</v>
      </c>
      <c r="E7" s="99">
        <v>135216.0</v>
      </c>
      <c r="F7" s="99">
        <v>51257.0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1249708</v>
      </c>
      <c r="D9" s="99">
        <v>890561.0</v>
      </c>
      <c r="E9" s="99">
        <v>286976.0</v>
      </c>
      <c r="F9" s="99">
        <v>72171.0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197342</v>
      </c>
      <c r="D11" s="99">
        <v>109258.0</v>
      </c>
      <c r="E11" s="99">
        <v>75157.0</v>
      </c>
      <c r="F11" s="99">
        <v>12927.0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119503</v>
      </c>
      <c r="D12" s="99">
        <v>77054.0</v>
      </c>
      <c r="E12" s="99">
        <v>32940.0</v>
      </c>
      <c r="F12" s="99">
        <v>9509.0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292367</v>
      </c>
      <c r="D15" s="99">
        <v>158937.0</v>
      </c>
      <c r="E15" s="99">
        <v>128384.0</v>
      </c>
      <c r="F15" s="99">
        <v>5046.0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26234</v>
      </c>
      <c r="D16" s="99">
        <v>0.0</v>
      </c>
      <c r="E16" s="99">
        <v>26234.0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4165</v>
      </c>
      <c r="D17" s="99">
        <v>4109.0</v>
      </c>
      <c r="E17" s="99">
        <v>56.0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48188</v>
      </c>
      <c r="D21" s="99">
        <v>39304.0</v>
      </c>
      <c r="E21" s="99">
        <v>6893.0</v>
      </c>
      <c r="F21" s="99">
        <v>1991.0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52140</v>
      </c>
      <c r="D22" s="99">
        <v>26507.0</v>
      </c>
      <c r="E22" s="99">
        <v>19001.0</v>
      </c>
      <c r="F22" s="99">
        <v>6632.0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20381</v>
      </c>
      <c r="D23" s="99">
        <v>11163.0</v>
      </c>
      <c r="E23" s="99">
        <v>6988.0</v>
      </c>
      <c r="F23" s="99">
        <v>2230.0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31896</v>
      </c>
      <c r="D25" s="99">
        <v>16406.0</v>
      </c>
      <c r="E25" s="99">
        <v>11230.0</v>
      </c>
      <c r="F25" s="99">
        <v>4260.0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63830</v>
      </c>
      <c r="D26" s="99">
        <v>40115.0</v>
      </c>
      <c r="E26" s="99">
        <v>10218.0</v>
      </c>
      <c r="F26" s="99">
        <v>13497.0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37352</v>
      </c>
      <c r="D28" s="99">
        <v>25662.0</v>
      </c>
      <c r="E28" s="99">
        <v>1165.0</v>
      </c>
      <c r="F28" s="99">
        <v>10525.0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1679</v>
      </c>
      <c r="D31" s="99">
        <v>0.0</v>
      </c>
      <c r="E31" s="99">
        <v>1679.0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8472</v>
      </c>
      <c r="D32" s="99">
        <v>4321.0</v>
      </c>
      <c r="E32" s="99">
        <v>3050.0</v>
      </c>
      <c r="F32" s="99">
        <v>1101.0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137</v>
      </c>
      <c r="C34" s="98">
        <f t="shared" si="1"/>
        <v>301332</v>
      </c>
      <c r="D34" s="99">
        <v>0.0</v>
      </c>
      <c r="E34" s="99">
        <v>301332.0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244</v>
      </c>
      <c r="C35" s="98">
        <f t="shared" si="1"/>
        <v>251364</v>
      </c>
      <c r="D35" s="99">
        <v>251364.0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245</v>
      </c>
      <c r="C36" s="98">
        <f t="shared" si="1"/>
        <v>78359</v>
      </c>
      <c r="D36" s="99">
        <v>48546.0</v>
      </c>
      <c r="E36" s="99">
        <v>28215.0</v>
      </c>
      <c r="F36" s="99">
        <v>1598.0</v>
      </c>
      <c r="G36" s="43"/>
      <c r="H36" s="43"/>
      <c r="I36" s="43"/>
      <c r="J36" s="43"/>
      <c r="K36" s="43"/>
      <c r="L36" s="43"/>
      <c r="M36" s="43"/>
      <c r="N36" s="43"/>
      <c r="O36" s="43"/>
      <c r="P36" s="43"/>
      <c r="Q36" s="43"/>
      <c r="R36" s="43"/>
      <c r="S36" s="43"/>
      <c r="T36" s="43"/>
      <c r="U36" s="43"/>
      <c r="V36" s="43"/>
      <c r="W36" s="43"/>
      <c r="X36" s="43"/>
      <c r="Y36" s="43"/>
      <c r="Z36" s="43"/>
    </row>
    <row r="37">
      <c r="A37" s="45" t="s">
        <v>52</v>
      </c>
      <c r="B37" s="102" t="s">
        <v>246</v>
      </c>
      <c r="C37" s="98">
        <f t="shared" si="1"/>
        <v>35000</v>
      </c>
      <c r="D37" s="99">
        <v>0.0</v>
      </c>
      <c r="E37" s="99">
        <v>35000.0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22766</v>
      </c>
      <c r="D38" s="99">
        <v>10353.0</v>
      </c>
      <c r="E38" s="99">
        <v>9296.0</v>
      </c>
      <c r="F38" s="99">
        <v>3117.0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3293790</v>
      </c>
      <c r="D40" s="103">
        <f t="shared" si="2"/>
        <v>1978899</v>
      </c>
      <c r="E40" s="103">
        <f t="shared" si="2"/>
        <v>1119030</v>
      </c>
      <c r="F40" s="103">
        <f t="shared" si="2"/>
        <v>195861</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ABOLITIONIST LAW CENTER</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1081788.0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444025.0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1358103.0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46733.0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15818.0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20703.0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9229.0</v>
      </c>
      <c r="E12" s="108">
        <f>D11-D12</f>
        <v>11474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890547.0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9740.0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3858228</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36986.0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20000.0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56986</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3087019.0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714223.0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3801242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3858228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ABOLITIONIST LAW CENTER</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2024'!C40</f>
        <v>3293790</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2024'!C31</f>
        <v>1679</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3292111</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274342.5833</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2024'!E2+'Balance Sheet 2024'!E3</f>
        <v>1525813</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5.561706759</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2024'!E30</f>
        <v>3087019</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2024'!C40</f>
        <v>3293790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274482.5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11.24668786</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2024'!E13:E15)</f>
        <v>890547</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2024'!C40</f>
        <v>3293790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274482.5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3.244458208</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8.806164967</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2024'!E2:E7,'Revenues 2024'!F10:F15)</f>
        <v>3313312</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2024'!F44</f>
        <v>4097199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0.8086773427</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2024'!C7:C9)</f>
        <v>1557420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2024'!C10:C12)</f>
        <v>316845</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1874265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2024'!C40</f>
        <v>3293790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0.5690299017</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2024'!C10:C11)</f>
        <v>197342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2024'!C7:C9)</f>
        <v>1557420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0.1267108423</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247</v>
      </c>
      <c r="D41" s="75">
        <f>'Expenses 2024'!D40</f>
        <v>1978899</v>
      </c>
      <c r="E41" s="164">
        <f t="shared" ref="E41:E44" si="1">D41/$D$44</f>
        <v>0.6007969543</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2024'!E40</f>
        <v>1119030</v>
      </c>
      <c r="E42" s="164">
        <f t="shared" si="1"/>
        <v>0.3397393276</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2024'!F40</f>
        <v>195861</v>
      </c>
      <c r="E43" s="164">
        <f t="shared" si="1"/>
        <v>0.05946371809</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3293790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2024'!F9</f>
        <v>3313312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2024'!F40</f>
        <v>195861</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16.91665007</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2024'!E2:E10)</f>
        <v>2946467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2024'!E19:E22)</f>
        <v>36986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79.66438652</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2024'!E18</f>
        <v>3858228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ABOLITIONIST LAW CENTER</v>
      </c>
      <c r="B1" s="2" t="s">
        <v>248</v>
      </c>
      <c r="C1" s="138"/>
      <c r="D1" s="138"/>
      <c r="E1" s="138"/>
      <c r="F1" s="139"/>
      <c r="G1" s="139"/>
      <c r="H1" s="139"/>
      <c r="I1" s="43"/>
      <c r="J1" s="43"/>
      <c r="K1" s="43"/>
      <c r="L1" s="43"/>
      <c r="M1" s="43"/>
      <c r="N1" s="43"/>
      <c r="O1" s="43"/>
      <c r="P1" s="43"/>
      <c r="Q1" s="43"/>
      <c r="R1" s="43"/>
      <c r="S1" s="43"/>
      <c r="T1" s="43"/>
      <c r="U1" s="43"/>
      <c r="V1" s="43"/>
      <c r="W1" s="43"/>
      <c r="X1" s="43"/>
      <c r="Y1" s="43"/>
    </row>
    <row r="2">
      <c r="A2" s="140" t="s">
        <v>182</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183</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249</v>
      </c>
      <c r="E4" s="45" t="s">
        <v>250</v>
      </c>
      <c r="F4" s="45" t="s">
        <v>251</v>
      </c>
      <c r="G4" s="59" t="s">
        <v>252</v>
      </c>
      <c r="H4" s="59"/>
      <c r="I4" s="43"/>
      <c r="J4" s="43"/>
      <c r="K4" s="43"/>
      <c r="L4" s="43"/>
      <c r="M4" s="43"/>
      <c r="N4" s="43"/>
      <c r="O4" s="43"/>
      <c r="P4" s="43"/>
      <c r="Q4" s="43"/>
      <c r="R4" s="43"/>
      <c r="S4" s="43"/>
      <c r="T4" s="43"/>
      <c r="U4" s="43"/>
      <c r="V4" s="43"/>
      <c r="W4" s="43"/>
      <c r="X4" s="43"/>
      <c r="Y4" s="43"/>
    </row>
    <row r="5">
      <c r="A5" s="138"/>
      <c r="B5" s="49"/>
      <c r="C5" s="147" t="s">
        <v>182</v>
      </c>
      <c r="D5" s="176">
        <f>'Ratios 2022'!D8</f>
        <v>9.573455524</v>
      </c>
      <c r="E5" s="176">
        <f>'Ratios 2023'!D8</f>
        <v>6.143813336</v>
      </c>
      <c r="F5" s="176">
        <f>'Ratios 2024'!D8</f>
        <v>5.561706759</v>
      </c>
      <c r="G5" s="176">
        <f>average(D5:F5)</f>
        <v>7.092991873</v>
      </c>
      <c r="H5" s="149" t="s">
        <v>189</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190</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191</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249</v>
      </c>
      <c r="E9" s="45" t="s">
        <v>250</v>
      </c>
      <c r="F9" s="45" t="s">
        <v>251</v>
      </c>
      <c r="G9" s="59" t="s">
        <v>252</v>
      </c>
      <c r="H9" s="59"/>
      <c r="I9" s="43"/>
      <c r="J9" s="43"/>
      <c r="K9" s="43"/>
      <c r="L9" s="43"/>
      <c r="M9" s="43"/>
      <c r="N9" s="43"/>
      <c r="O9" s="43"/>
      <c r="P9" s="43"/>
      <c r="Q9" s="43"/>
      <c r="R9" s="43"/>
      <c r="S9" s="43"/>
      <c r="T9" s="43"/>
      <c r="U9" s="43"/>
      <c r="V9" s="43"/>
      <c r="W9" s="43"/>
      <c r="X9" s="43"/>
      <c r="Y9" s="43"/>
    </row>
    <row r="10">
      <c r="A10" s="138"/>
      <c r="B10" s="49"/>
      <c r="C10" s="147" t="s">
        <v>190</v>
      </c>
      <c r="D10" s="148">
        <f>'Ratios 2022'!D14</f>
        <v>12.57974473</v>
      </c>
      <c r="E10" s="148">
        <f>'Ratios 2023'!D14</f>
        <v>13.14638516</v>
      </c>
      <c r="F10" s="148">
        <f>'Ratios 2024'!D14</f>
        <v>11.24668786</v>
      </c>
      <c r="G10" s="176">
        <f>average(D10:F10)</f>
        <v>12.32427258</v>
      </c>
      <c r="H10" s="149" t="s">
        <v>189</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195</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196</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249</v>
      </c>
      <c r="E14" s="45" t="s">
        <v>250</v>
      </c>
      <c r="F14" s="45" t="s">
        <v>251</v>
      </c>
      <c r="G14" s="59" t="s">
        <v>252</v>
      </c>
      <c r="H14" s="59"/>
      <c r="I14" s="43"/>
      <c r="J14" s="43"/>
      <c r="K14" s="43"/>
      <c r="L14" s="43"/>
      <c r="M14" s="43"/>
      <c r="N14" s="43"/>
      <c r="O14" s="43"/>
      <c r="P14" s="43"/>
      <c r="Q14" s="43"/>
      <c r="R14" s="43"/>
      <c r="S14" s="43"/>
      <c r="T14" s="43"/>
      <c r="U14" s="43"/>
      <c r="V14" s="43"/>
      <c r="W14" s="43"/>
      <c r="X14" s="43"/>
      <c r="Y14" s="43"/>
    </row>
    <row r="15">
      <c r="A15" s="138"/>
      <c r="B15" s="49"/>
      <c r="C15" s="147" t="s">
        <v>198</v>
      </c>
      <c r="D15" s="179">
        <f>'Ratios 2022'!D20</f>
        <v>2.257532823</v>
      </c>
      <c r="E15" s="179">
        <f>'Ratios 2023'!D20</f>
        <v>5.798389644</v>
      </c>
      <c r="F15" s="179">
        <f>'Ratios 2024'!D20</f>
        <v>3.244458208</v>
      </c>
      <c r="G15" s="176">
        <f>average(D15:F15)</f>
        <v>3.766793558</v>
      </c>
      <c r="H15" s="149" t="s">
        <v>189</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200</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201</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249</v>
      </c>
      <c r="E19" s="45" t="s">
        <v>250</v>
      </c>
      <c r="F19" s="45" t="s">
        <v>251</v>
      </c>
      <c r="G19" s="59" t="s">
        <v>252</v>
      </c>
      <c r="H19" s="59"/>
      <c r="I19" s="43"/>
      <c r="J19" s="43"/>
      <c r="K19" s="43"/>
      <c r="L19" s="43"/>
      <c r="M19" s="43"/>
      <c r="N19" s="43"/>
      <c r="O19" s="43"/>
      <c r="P19" s="43"/>
      <c r="Q19" s="43"/>
      <c r="R19" s="43"/>
      <c r="S19" s="43"/>
      <c r="T19" s="43"/>
      <c r="U19" s="43"/>
      <c r="V19" s="43"/>
      <c r="W19" s="43"/>
      <c r="X19" s="43"/>
      <c r="Y19" s="43"/>
    </row>
    <row r="20">
      <c r="A20" s="138"/>
      <c r="B20" s="49"/>
      <c r="C20" s="147" t="s">
        <v>200</v>
      </c>
      <c r="D20" s="162">
        <f>'Ratios 2022'!D26</f>
        <v>0.6576720375</v>
      </c>
      <c r="E20" s="162">
        <f>'Ratios 2023'!D26</f>
        <v>0.6574032799</v>
      </c>
      <c r="F20" s="162">
        <f>'Ratios 2024'!D26</f>
        <v>0.8086773427</v>
      </c>
      <c r="G20" s="180">
        <f>average(D20:F20)</f>
        <v>0.7079175534</v>
      </c>
      <c r="H20" s="149" t="s">
        <v>204</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205</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206</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249</v>
      </c>
      <c r="E24" s="45" t="s">
        <v>250</v>
      </c>
      <c r="F24" s="45" t="s">
        <v>251</v>
      </c>
      <c r="G24" s="59" t="s">
        <v>252</v>
      </c>
      <c r="H24" s="59"/>
      <c r="I24" s="43"/>
      <c r="J24" s="43"/>
      <c r="K24" s="43"/>
      <c r="L24" s="43"/>
      <c r="M24" s="43"/>
      <c r="N24" s="43"/>
      <c r="O24" s="43"/>
      <c r="P24" s="43"/>
      <c r="Q24" s="43"/>
      <c r="R24" s="43"/>
      <c r="S24" s="43"/>
      <c r="T24" s="43"/>
      <c r="U24" s="43"/>
      <c r="V24" s="43"/>
      <c r="W24" s="43"/>
      <c r="X24" s="43"/>
      <c r="Y24" s="43"/>
    </row>
    <row r="25">
      <c r="A25" s="138"/>
      <c r="B25" s="49"/>
      <c r="C25" s="147" t="s">
        <v>210</v>
      </c>
      <c r="D25" s="162">
        <f>'Ratios 2022'!D33</f>
        <v>0.4692172182</v>
      </c>
      <c r="E25" s="162">
        <f>'Ratios 2023'!D33</f>
        <v>0.658237019</v>
      </c>
      <c r="F25" s="162">
        <f>'Ratios 2024'!D33</f>
        <v>0.5690299017</v>
      </c>
      <c r="G25" s="180">
        <f>average(D25:F25)</f>
        <v>0.565494713</v>
      </c>
      <c r="H25" s="149" t="s">
        <v>211</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212</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213</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249</v>
      </c>
      <c r="E29" s="45" t="s">
        <v>250</v>
      </c>
      <c r="F29" s="45" t="s">
        <v>251</v>
      </c>
      <c r="G29" s="59" t="s">
        <v>252</v>
      </c>
      <c r="H29" s="59"/>
      <c r="I29" s="43"/>
      <c r="J29" s="43"/>
      <c r="K29" s="43"/>
      <c r="L29" s="43"/>
      <c r="M29" s="43"/>
      <c r="N29" s="43"/>
      <c r="O29" s="43"/>
      <c r="P29" s="43"/>
      <c r="Q29" s="43"/>
      <c r="R29" s="43"/>
      <c r="S29" s="43"/>
      <c r="T29" s="43"/>
      <c r="U29" s="43"/>
      <c r="V29" s="43"/>
      <c r="W29" s="43"/>
      <c r="X29" s="43"/>
      <c r="Y29" s="43"/>
    </row>
    <row r="30">
      <c r="A30" s="138"/>
      <c r="B30" s="49"/>
      <c r="C30" s="147" t="s">
        <v>212</v>
      </c>
      <c r="D30" s="162">
        <f>'Ratios 2022'!D38</f>
        <v>0.06873797436</v>
      </c>
      <c r="E30" s="162">
        <f>'Ratios 2023'!D38</f>
        <v>0.124984152</v>
      </c>
      <c r="F30" s="162">
        <f>'Ratios 2024'!D38</f>
        <v>0.1267108423</v>
      </c>
      <c r="G30" s="180">
        <f>average(D30:F30)</f>
        <v>0.1068109895</v>
      </c>
      <c r="H30" s="149" t="s">
        <v>215</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216</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217</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249</v>
      </c>
      <c r="E34" s="45" t="s">
        <v>250</v>
      </c>
      <c r="F34" s="45" t="s">
        <v>251</v>
      </c>
      <c r="G34" s="59" t="s">
        <v>252</v>
      </c>
      <c r="H34" s="59"/>
      <c r="I34" s="43"/>
      <c r="J34" s="43"/>
      <c r="K34" s="43"/>
      <c r="L34" s="43"/>
      <c r="M34" s="43"/>
      <c r="N34" s="43"/>
      <c r="O34" s="43"/>
      <c r="P34" s="43"/>
      <c r="Q34" s="43"/>
      <c r="R34" s="43"/>
      <c r="S34" s="43"/>
      <c r="T34" s="43"/>
      <c r="U34" s="43"/>
      <c r="V34" s="43"/>
      <c r="W34" s="43"/>
      <c r="X34" s="43"/>
      <c r="Y34" s="43"/>
    </row>
    <row r="35">
      <c r="A35" s="138"/>
      <c r="B35" s="49"/>
      <c r="C35" s="147" t="s">
        <v>253</v>
      </c>
      <c r="D35" s="162">
        <f>'Ratios 2022'!E41</f>
        <v>0.7994819355</v>
      </c>
      <c r="E35" s="162">
        <f>'Ratios 2023'!E41</f>
        <v>0.7016370962</v>
      </c>
      <c r="F35" s="162">
        <f>'Ratios 2024'!E41</f>
        <v>0.6007969543</v>
      </c>
      <c r="G35" s="180">
        <f t="shared" ref="G35:G37" si="1">average(D35:F35)</f>
        <v>0.700638662</v>
      </c>
      <c r="H35" s="180"/>
      <c r="I35" s="43"/>
      <c r="J35" s="43"/>
      <c r="K35" s="43"/>
      <c r="L35" s="43"/>
      <c r="M35" s="43"/>
      <c r="N35" s="43"/>
      <c r="O35" s="43"/>
      <c r="P35" s="43"/>
      <c r="Q35" s="43"/>
      <c r="R35" s="43"/>
      <c r="S35" s="43"/>
      <c r="T35" s="43"/>
      <c r="U35" s="43"/>
      <c r="V35" s="43"/>
      <c r="W35" s="43"/>
      <c r="X35" s="43"/>
      <c r="Y35" s="43"/>
    </row>
    <row r="36">
      <c r="A36" s="138"/>
      <c r="B36" s="52"/>
      <c r="C36" s="147" t="s">
        <v>219</v>
      </c>
      <c r="D36" s="162">
        <f>'Ratios 2022'!E42</f>
        <v>0.1548279987</v>
      </c>
      <c r="E36" s="162">
        <f>'Ratios 2023'!E42</f>
        <v>0.2426097549</v>
      </c>
      <c r="F36" s="162">
        <f>'Ratios 2024'!E42</f>
        <v>0.3397393276</v>
      </c>
      <c r="G36" s="180">
        <f t="shared" si="1"/>
        <v>0.2457256938</v>
      </c>
      <c r="H36" s="180"/>
      <c r="I36" s="43"/>
      <c r="J36" s="43"/>
      <c r="K36" s="43"/>
      <c r="L36" s="43"/>
      <c r="M36" s="43"/>
      <c r="N36" s="43"/>
      <c r="O36" s="43"/>
      <c r="P36" s="43"/>
      <c r="Q36" s="43"/>
      <c r="R36" s="43"/>
      <c r="S36" s="43"/>
      <c r="T36" s="43"/>
      <c r="U36" s="43"/>
      <c r="V36" s="43"/>
      <c r="W36" s="43"/>
      <c r="X36" s="43"/>
      <c r="Y36" s="43"/>
    </row>
    <row r="37">
      <c r="A37" s="138"/>
      <c r="B37" s="181"/>
      <c r="C37" s="147" t="s">
        <v>220</v>
      </c>
      <c r="D37" s="162">
        <f>'Ratios 2022'!E43</f>
        <v>0.04569006577</v>
      </c>
      <c r="E37" s="162">
        <f>'Ratios 2023'!E43</f>
        <v>0.05575314883</v>
      </c>
      <c r="F37" s="162">
        <f>'Ratios 2024'!E43</f>
        <v>0.05946371809</v>
      </c>
      <c r="G37" s="180">
        <f t="shared" si="1"/>
        <v>0.05363564423</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221</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222</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249</v>
      </c>
      <c r="E41" s="45" t="s">
        <v>250</v>
      </c>
      <c r="F41" s="45" t="s">
        <v>251</v>
      </c>
      <c r="G41" s="59" t="s">
        <v>252</v>
      </c>
      <c r="H41" s="59"/>
      <c r="I41" s="43"/>
      <c r="J41" s="43"/>
      <c r="K41" s="43"/>
      <c r="L41" s="43"/>
      <c r="M41" s="43"/>
      <c r="N41" s="43"/>
      <c r="O41" s="43"/>
      <c r="P41" s="43"/>
      <c r="Q41" s="43"/>
      <c r="R41" s="43"/>
      <c r="S41" s="43"/>
      <c r="T41" s="43"/>
      <c r="U41" s="43"/>
      <c r="V41" s="43"/>
      <c r="W41" s="43"/>
      <c r="X41" s="43"/>
      <c r="Y41" s="43"/>
    </row>
    <row r="42">
      <c r="A42" s="138"/>
      <c r="B42" s="49"/>
      <c r="C42" s="147" t="s">
        <v>225</v>
      </c>
      <c r="D42" s="165">
        <f>'Ratios 2022'!D49</f>
        <v>16.71067179</v>
      </c>
      <c r="E42" s="165">
        <f>'Ratios 2023'!D49</f>
        <v>10.59177516</v>
      </c>
      <c r="F42" s="165">
        <f>'Ratios 2024'!D49</f>
        <v>16.91665007</v>
      </c>
      <c r="G42" s="182">
        <f>if((D42+E42+F42=0),0,(D42+E42+F42)/3)</f>
        <v>14.73969901</v>
      </c>
      <c r="H42" s="149" t="s">
        <v>226</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227</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228</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249</v>
      </c>
      <c r="E46" s="45" t="s">
        <v>250</v>
      </c>
      <c r="F46" s="45" t="s">
        <v>251</v>
      </c>
      <c r="G46" s="59" t="s">
        <v>252</v>
      </c>
      <c r="H46" s="59"/>
      <c r="I46" s="43"/>
      <c r="J46" s="43"/>
      <c r="K46" s="43"/>
      <c r="L46" s="43"/>
      <c r="M46" s="43"/>
      <c r="N46" s="43"/>
      <c r="O46" s="43"/>
      <c r="P46" s="43"/>
      <c r="Q46" s="43"/>
      <c r="R46" s="43"/>
      <c r="S46" s="43"/>
      <c r="T46" s="43"/>
      <c r="U46" s="43"/>
      <c r="V46" s="43"/>
      <c r="W46" s="43"/>
      <c r="X46" s="43"/>
      <c r="Y46" s="43"/>
    </row>
    <row r="47">
      <c r="A47" s="138"/>
      <c r="B47" s="49"/>
      <c r="C47" s="147" t="s">
        <v>231</v>
      </c>
      <c r="D47" s="148">
        <f>'Ratios 2022'!D54</f>
        <v>189.2361268</v>
      </c>
      <c r="E47" s="148">
        <f>'Ratios 2023'!D54</f>
        <v>93.87480673</v>
      </c>
      <c r="F47" s="148">
        <f>'Ratios 2024'!D54</f>
        <v>79.66438652</v>
      </c>
      <c r="G47" s="176">
        <f>average(D47:F47)</f>
        <v>120.9251067</v>
      </c>
      <c r="H47" s="149" t="s">
        <v>232</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233</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234</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249</v>
      </c>
      <c r="E51" s="45" t="s">
        <v>250</v>
      </c>
      <c r="F51" s="45" t="s">
        <v>251</v>
      </c>
      <c r="G51" s="59" t="s">
        <v>252</v>
      </c>
      <c r="H51" s="59"/>
      <c r="I51" s="43"/>
      <c r="J51" s="43"/>
      <c r="K51" s="43"/>
      <c r="L51" s="43"/>
      <c r="M51" s="43"/>
      <c r="N51" s="43"/>
      <c r="O51" s="43"/>
      <c r="P51" s="43"/>
      <c r="Q51" s="43"/>
      <c r="R51" s="43"/>
      <c r="S51" s="43"/>
      <c r="T51" s="43"/>
      <c r="U51" s="43"/>
      <c r="V51" s="43"/>
      <c r="W51" s="43"/>
      <c r="X51" s="43"/>
      <c r="Y51" s="43"/>
    </row>
    <row r="52">
      <c r="A52" s="138"/>
      <c r="B52" s="49"/>
      <c r="C52" s="147" t="s">
        <v>237</v>
      </c>
      <c r="D52" s="183">
        <f>'Ratios 2022'!D59</f>
        <v>0</v>
      </c>
      <c r="E52" s="183">
        <f>'Ratios 2023'!D59</f>
        <v>0</v>
      </c>
      <c r="F52" s="183">
        <f>'Ratios 2024'!D59</f>
        <v>0</v>
      </c>
      <c r="G52" s="184">
        <f>average(D52:F52)</f>
        <v>0</v>
      </c>
      <c r="H52" s="149" t="s">
        <v>238</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ABOLITIONIST LAW CENTER</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ABOLITIONIST LAW CENTER</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1904415.0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1904415</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980982.0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980982</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8846.0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97</v>
      </c>
      <c r="D39" s="74"/>
      <c r="E39" s="48">
        <v>1448.0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98</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1448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2895691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ABOLITIONIST LAW CENTER</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82000</v>
      </c>
      <c r="D3" s="99">
        <v>82000.0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330251</v>
      </c>
      <c r="D7" s="99">
        <v>234227.0</v>
      </c>
      <c r="E7" s="99">
        <v>71562.0</v>
      </c>
      <c r="F7" s="99">
        <v>24462.0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110</v>
      </c>
      <c r="C9" s="98">
        <f t="shared" si="1"/>
        <v>691004</v>
      </c>
      <c r="D9" s="99">
        <v>485680.0</v>
      </c>
      <c r="E9" s="99">
        <v>154141.0</v>
      </c>
      <c r="F9" s="99">
        <v>51183.0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70199</v>
      </c>
      <c r="D11" s="99">
        <v>50968.0</v>
      </c>
      <c r="E11" s="99">
        <v>14032.0</v>
      </c>
      <c r="F11" s="99">
        <v>5199.0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78907</v>
      </c>
      <c r="D12" s="99">
        <v>60372.0</v>
      </c>
      <c r="E12" s="99">
        <v>12690.0</v>
      </c>
      <c r="F12" s="99">
        <v>5845.0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1024644</v>
      </c>
      <c r="D15" s="99">
        <v>981616.0</v>
      </c>
      <c r="E15" s="99">
        <v>42228.0</v>
      </c>
      <c r="F15" s="99">
        <v>800.0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29094</v>
      </c>
      <c r="D16" s="99">
        <v>1827.0</v>
      </c>
      <c r="E16" s="99">
        <v>27267.0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170</v>
      </c>
      <c r="D17" s="99">
        <v>170.0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615</v>
      </c>
      <c r="D21" s="99">
        <v>0.0</v>
      </c>
      <c r="E21" s="99">
        <v>615.0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43488</v>
      </c>
      <c r="D22" s="99">
        <v>14097.0</v>
      </c>
      <c r="E22" s="99">
        <v>13076.0</v>
      </c>
      <c r="F22" s="99">
        <v>16315.0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17412</v>
      </c>
      <c r="D23" s="99">
        <v>2018.0</v>
      </c>
      <c r="E23" s="99">
        <v>15231.0</v>
      </c>
      <c r="F23" s="99">
        <v>163.0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32249</v>
      </c>
      <c r="D25" s="99">
        <v>21066.0</v>
      </c>
      <c r="E25" s="99">
        <v>8743.0</v>
      </c>
      <c r="F25" s="99">
        <v>2440.0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62150</v>
      </c>
      <c r="D26" s="99">
        <v>47339.0</v>
      </c>
      <c r="E26" s="99">
        <v>11778.0</v>
      </c>
      <c r="F26" s="99">
        <v>3033.0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8928</v>
      </c>
      <c r="D28" s="99">
        <v>6704.0</v>
      </c>
      <c r="E28" s="99">
        <v>333.0</v>
      </c>
      <c r="F28" s="99">
        <v>1891.0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2014</v>
      </c>
      <c r="D31" s="99">
        <v>0.0</v>
      </c>
      <c r="E31" s="99">
        <v>2014.0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3725</v>
      </c>
      <c r="D32" s="99">
        <v>0.0</v>
      </c>
      <c r="E32" s="99">
        <v>3725.0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135</v>
      </c>
      <c r="C34" s="98">
        <f t="shared" si="1"/>
        <v>5988</v>
      </c>
      <c r="D34" s="99">
        <v>0.0</v>
      </c>
      <c r="E34" s="99">
        <v>5988.0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136</v>
      </c>
      <c r="C35" s="98">
        <f t="shared" si="1"/>
        <v>4804</v>
      </c>
      <c r="D35" s="99">
        <v>3.0</v>
      </c>
      <c r="E35" s="99">
        <v>2168.0</v>
      </c>
      <c r="F35" s="99">
        <v>2633.0</v>
      </c>
      <c r="G35" s="43"/>
      <c r="H35" s="43"/>
      <c r="I35" s="43"/>
      <c r="J35" s="43"/>
      <c r="K35" s="43"/>
      <c r="L35" s="43"/>
      <c r="M35" s="43"/>
      <c r="N35" s="43"/>
      <c r="O35" s="43"/>
      <c r="P35" s="43"/>
      <c r="Q35" s="43"/>
      <c r="R35" s="43"/>
      <c r="S35" s="43"/>
      <c r="T35" s="43"/>
      <c r="U35" s="43"/>
      <c r="V35" s="43"/>
      <c r="W35" s="43"/>
      <c r="X35" s="43"/>
      <c r="Y35" s="43"/>
      <c r="Z35" s="43"/>
    </row>
    <row r="36">
      <c r="A36" s="45" t="s">
        <v>50</v>
      </c>
      <c r="B36" s="102" t="s">
        <v>137</v>
      </c>
      <c r="C36" s="98">
        <f t="shared" si="1"/>
        <v>3050</v>
      </c>
      <c r="D36" s="99">
        <v>3050.0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138</v>
      </c>
      <c r="C37" s="98">
        <f t="shared" si="1"/>
        <v>2867</v>
      </c>
      <c r="D37" s="99">
        <v>2867.0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725</v>
      </c>
      <c r="D38" s="99">
        <v>131.0</v>
      </c>
      <c r="E38" s="99">
        <v>594.0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2494284</v>
      </c>
      <c r="D40" s="103">
        <f t="shared" si="2"/>
        <v>1994135</v>
      </c>
      <c r="E40" s="103">
        <f t="shared" si="2"/>
        <v>386185</v>
      </c>
      <c r="F40" s="103">
        <f t="shared" si="2"/>
        <v>113964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ABOLITIONIST LAW CENTER</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1621731.0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366572.0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646398.0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44183.0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8269.0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20703.0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5585.0</v>
      </c>
      <c r="E12" s="108">
        <f>D11-D12</f>
        <v>15118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469244.0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3962.0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3175477</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14200.0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14200</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2614788.0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546489.0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3161277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3175477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ABOLITIONIST LAW CENTER</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2022'!C40</f>
        <v>2494284</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2022'!C31</f>
        <v>2014</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2492270</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207689.1667</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2022'!E2+'Balance Sheet 2022'!E3</f>
        <v>1988303</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9.573455524</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2022'!E30</f>
        <v>2614788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2022'!C40</f>
        <v>2494284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207857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12.57974473</v>
      </c>
      <c r="E14" s="149" t="s">
        <v>189</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2022'!E13:E15)</f>
        <v>469244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2022'!C40</f>
        <v>2494284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207857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2.257532823</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11.83098835</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2022'!E2:E7,'Revenues 2022'!F10:F15)</f>
        <v>1904415</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2022'!F44</f>
        <v>2895691</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0.6576720375</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2022'!C7:C9)</f>
        <v>1021255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2022'!C10:C12)</f>
        <v>149106</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1170361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2022'!C40</f>
        <v>2494284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0.4692172182</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2022'!C10:C11)</f>
        <v>70199</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2022'!C7:C9)</f>
        <v>1021255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0.06873797436</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218</v>
      </c>
      <c r="D41" s="75">
        <f>'Expenses 2022'!D40</f>
        <v>1994135</v>
      </c>
      <c r="E41" s="164">
        <f t="shared" ref="E41:E44" si="1">D41/$D$44</f>
        <v>0.7994819355</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2022'!E40</f>
        <v>386185</v>
      </c>
      <c r="E42" s="164">
        <f t="shared" si="1"/>
        <v>0.1548279987</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2022'!F40</f>
        <v>113964</v>
      </c>
      <c r="E43" s="164">
        <f t="shared" si="1"/>
        <v>0.04569006577</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2494284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2022'!F9</f>
        <v>1904415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2022'!F40</f>
        <v>113964</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16.71067179</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2022'!E2:E10)</f>
        <v>2687153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2022'!E19:E22)</f>
        <v>14200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189.2361268</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2022'!E18</f>
        <v>3175477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ABOLITIONIST LAW CENTER</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1291900.0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1291900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617806.0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617806</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40467.0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239</v>
      </c>
      <c r="D26" s="50">
        <v>68862.0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67502.0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1360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1360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97</v>
      </c>
      <c r="D39" s="74"/>
      <c r="E39" s="48">
        <v>13623.0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13623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1965156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ABOLITIONIST LAW CENTER</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300573</v>
      </c>
      <c r="D7" s="99">
        <v>138362.0</v>
      </c>
      <c r="E7" s="99">
        <v>92309.0</v>
      </c>
      <c r="F7" s="99">
        <v>69902.0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898315</v>
      </c>
      <c r="D9" s="99">
        <v>682435.0</v>
      </c>
      <c r="E9" s="99">
        <v>194772.0</v>
      </c>
      <c r="F9" s="99">
        <v>21108.0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149842</v>
      </c>
      <c r="D11" s="99">
        <v>105648.0</v>
      </c>
      <c r="E11" s="99">
        <v>37739.0</v>
      </c>
      <c r="F11" s="99">
        <v>6455.0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91305</v>
      </c>
      <c r="D12" s="99">
        <v>62479.0</v>
      </c>
      <c r="E12" s="99">
        <v>21864.0</v>
      </c>
      <c r="F12" s="99">
        <v>6962.0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407472</v>
      </c>
      <c r="D15" s="99">
        <v>382244.0</v>
      </c>
      <c r="E15" s="99">
        <v>25228.0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39909</v>
      </c>
      <c r="D16" s="99">
        <v>1717.0</v>
      </c>
      <c r="E16" s="99">
        <v>38192.0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345</v>
      </c>
      <c r="D17" s="99">
        <v>345.0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40730</v>
      </c>
      <c r="D21" s="99">
        <v>32785.0</v>
      </c>
      <c r="E21" s="99">
        <v>7945.0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33936</v>
      </c>
      <c r="D22" s="99">
        <v>8291.0</v>
      </c>
      <c r="E22" s="99">
        <v>14261.0</v>
      </c>
      <c r="F22" s="99">
        <v>11384.0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10399</v>
      </c>
      <c r="D23" s="99">
        <v>2479.0</v>
      </c>
      <c r="E23" s="99">
        <v>7680.0</v>
      </c>
      <c r="F23" s="99">
        <v>240.0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21377</v>
      </c>
      <c r="D25" s="99">
        <v>15360.0</v>
      </c>
      <c r="E25" s="99">
        <v>5869.0</v>
      </c>
      <c r="F25" s="99">
        <v>148.0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54706</v>
      </c>
      <c r="D26" s="99">
        <v>49815.0</v>
      </c>
      <c r="E26" s="99">
        <v>2941.0</v>
      </c>
      <c r="F26" s="99">
        <v>1950.0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36313</v>
      </c>
      <c r="D28" s="99">
        <v>32045.0</v>
      </c>
      <c r="E28" s="99">
        <v>3500.0</v>
      </c>
      <c r="F28" s="99">
        <v>768.0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1965</v>
      </c>
      <c r="D31" s="99">
        <v>0.0</v>
      </c>
      <c r="E31" s="99">
        <v>1965.0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8190</v>
      </c>
      <c r="D32" s="99">
        <v>0.0</v>
      </c>
      <c r="E32" s="99">
        <v>8190.0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46" t="s">
        <v>137</v>
      </c>
      <c r="C34" s="98">
        <f t="shared" si="1"/>
        <v>55060</v>
      </c>
      <c r="D34" s="99">
        <v>8000.0</v>
      </c>
      <c r="E34" s="99">
        <v>47060.0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240</v>
      </c>
      <c r="C35" s="98">
        <f t="shared" si="1"/>
        <v>11693</v>
      </c>
      <c r="D35" s="99">
        <v>750.0</v>
      </c>
      <c r="E35" s="99">
        <v>10927.0</v>
      </c>
      <c r="F35" s="99">
        <v>16.0</v>
      </c>
      <c r="G35" s="43"/>
      <c r="H35" s="43"/>
      <c r="I35" s="43"/>
      <c r="J35" s="43"/>
      <c r="K35" s="43"/>
      <c r="L35" s="43"/>
      <c r="M35" s="43"/>
      <c r="N35" s="43"/>
      <c r="O35" s="43"/>
      <c r="P35" s="43"/>
      <c r="Q35" s="43"/>
      <c r="R35" s="43"/>
      <c r="S35" s="43"/>
      <c r="T35" s="43"/>
      <c r="U35" s="43"/>
      <c r="V35" s="43"/>
      <c r="W35" s="43"/>
      <c r="X35" s="43"/>
      <c r="Y35" s="43"/>
      <c r="Z35" s="43"/>
    </row>
    <row r="36">
      <c r="A36" s="45" t="s">
        <v>50</v>
      </c>
      <c r="B36" s="102" t="s">
        <v>135</v>
      </c>
      <c r="C36" s="98">
        <f t="shared" si="1"/>
        <v>9000</v>
      </c>
      <c r="D36" s="99">
        <v>0.0</v>
      </c>
      <c r="E36" s="99">
        <v>8990.0</v>
      </c>
      <c r="F36" s="99">
        <v>10.0</v>
      </c>
      <c r="G36" s="43"/>
      <c r="H36" s="43"/>
      <c r="I36" s="43"/>
      <c r="J36" s="43"/>
      <c r="K36" s="43"/>
      <c r="L36" s="43"/>
      <c r="M36" s="43"/>
      <c r="N36" s="43"/>
      <c r="O36" s="43"/>
      <c r="P36" s="43"/>
      <c r="Q36" s="43"/>
      <c r="R36" s="43"/>
      <c r="S36" s="43"/>
      <c r="T36" s="43"/>
      <c r="U36" s="43"/>
      <c r="V36" s="43"/>
      <c r="W36" s="43"/>
      <c r="X36" s="43"/>
      <c r="Y36" s="43"/>
      <c r="Z36" s="43"/>
    </row>
    <row r="37">
      <c r="A37" s="45" t="s">
        <v>52</v>
      </c>
      <c r="B37" s="102" t="s">
        <v>241</v>
      </c>
      <c r="C37" s="98">
        <f t="shared" si="1"/>
        <v>8386</v>
      </c>
      <c r="D37" s="99">
        <v>8386.0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8199</v>
      </c>
      <c r="D38" s="99">
        <v>3841.0</v>
      </c>
      <c r="E38" s="99">
        <v>1329.0</v>
      </c>
      <c r="F38" s="99">
        <v>3029.0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2187715</v>
      </c>
      <c r="D40" s="103">
        <f t="shared" si="2"/>
        <v>1534982</v>
      </c>
      <c r="E40" s="103">
        <f t="shared" si="2"/>
        <v>530761</v>
      </c>
      <c r="F40" s="103">
        <f t="shared" si="2"/>
        <v>121972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ABOLITIONIST LAW CENTER</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519018.0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600052.0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627206.0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45512.0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151045.0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20703.0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7550.0</v>
      </c>
      <c r="E12" s="108">
        <f>D11-D12</f>
        <v>13153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1057102.0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12035.0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3025123</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20696.0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25000.0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45696</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2396712.0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582715.0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2979427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3025123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