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<sst xmlns="http://schemas.openxmlformats.org/spreadsheetml/2006/main" count="869" uniqueCount="256">
  <si>
    <t>ASIAN AMERICAN FEDERATION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</si>
  <si>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</si>
  <si>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</si>
  <si>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</si>
  <si>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</si>
  <si>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</si>
  <si>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</si>
  <si>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</si>
  <si>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</si>
  <si>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</si>
  <si>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</si>
  <si>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</si>
  <si>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</si>
  <si>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</si>
  <si>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</si>
  <si>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</si>
  <si>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</si>
  <si>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</si>
  <si>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</si>
  <si>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</si>
  <si>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</si>
  <si>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</si>
  <si>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</si>
  <si>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</si>
  <si>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</si>
  <si>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</si>
  <si>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</si>
  <si>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</si>
  <si>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</si>
  <si>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</si>
  <si>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</si>
  <si>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</si>
  <si>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</si>
  <si>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</si>
  <si>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</si>
  <si>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</si>
  <si>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</si>
  <si>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</si>
  <si>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</si>
  <si>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</si>
  <si>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</si>
  <si>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</si>
  <si>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</si>
  <si>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</si>
  <si>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</si>
  <si>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</si>
  <si>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</si>
  <si>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</si>
  <si>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</si>
  <si>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</si>
  <si>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</si>
  <si>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</si>
  <si>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</si>
  <si>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</si>
  <si>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</si>
  <si>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</si>
  <si>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</si>
  <si>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</si>
  <si>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</si>
  <si>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</si>
  <si>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</si>
  <si>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</si>
  <si>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</si>
  <si>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</si>
  <si>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</si>
  <si>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</si>
  <si>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</si>
  <si>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</si>
  <si>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</si>
  <si>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</si>
  <si>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</si>
  <si>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</si>
  <si>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</si>
  <si>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</si>
  <si>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</si>
  <si>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</si>
  <si>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</si>
  <si>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</si>
  <si>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</si>
  <si>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</si>
  <si>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</si>
  <si>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</si>
  <si>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</si>
  <si>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</si>
  <si>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</si>
  <si>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</si>
  <si>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</si>
  <si>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</si>
  <si>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</si>
  <si>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</si>
  <si>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</si>
  <si>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</si>
  <si>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</si>
  <si>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</si>
  <si>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</si>
  <si>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</si>
  <si>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 xml:space="preserve"> 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</si>
  <si>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</si>
  <si>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</si>
  <si>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</si>
  <si>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</si>
  <si>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</si>
  <si>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</si>
  <si>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</si>
  <si>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</si>
  <si>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</si>
  <si>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</si>
  <si>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</si>
  <si>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</si>
  <si>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</si>
  <si>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</si>
  <si>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</si>
  <si>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</si>
  <si>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</si>
  <si>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</si>
  <si>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</si>
  <si>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</si>
  <si>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</si>
  <si>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</si>
  <si>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</si>
  <si>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</si>
  <si>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</si>
  <si>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</si>
  <si>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</si>
  <si>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</si>
  <si>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</si>
  <si>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</si>
  <si>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</si>
  <si>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</si>
  <si>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</si>
  <si>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</si>
  <si>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</si>
  <si>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</si>
  <si>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</si>
  <si>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Support for small businesses</t>
  </si>
  <si>
    <t>Other Expenses</t>
  </si>
  <si>
    <t>Postage and printing</t>
  </si>
  <si>
    <t>Special event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</si>
  <si>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</si>
  <si>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</si>
  <si>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</si>
  <si>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</si>
  <si>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</si>
  <si>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</si>
  <si>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</si>
  <si>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</si>
  <si>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</si>
  <si>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</si>
  <si>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</si>
  <si>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</si>
  <si>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</si>
  <si>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</si>
  <si>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</si>
  <si>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</si>
  <si>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</si>
  <si>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</si>
  <si>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</si>
  <si>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</si>
  <si>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</si>
  <si>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</si>
  <si>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</si>
  <si>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</si>
  <si>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</si>
  <si>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</si>
  <si>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</si>
  <si>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</si>
  <si>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</si>
  <si>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</si>
  <si>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</si>
  <si>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</si>
  <si>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</si>
  <si>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</si>
  <si>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</si>
  <si>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</si>
  <si>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</si>
  <si>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</si>
  <si>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</si>
  <si>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</si>
  <si>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</si>
  <si>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</si>
  <si>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</si>
  <si>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</si>
  <si>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</si>
  <si>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</si>
  <si>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</si>
  <si>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</si>
  <si>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</si>
  <si>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</si>
  <si>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</si>
  <si>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</si>
  <si>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</si>
  <si>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</si>
  <si>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</si>
  <si>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</si>
  <si>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</si>
  <si>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</si>
  <si>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</si>
  <si>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</si>
  <si>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</si>
  <si>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</si>
  <si>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</si>
  <si>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</si>
  <si>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</si>
  <si>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</si>
  <si>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</si>
  <si>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</si>
  <si>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</si>
  <si>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</si>
  <si>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</si>
  <si>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</si>
  <si>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</si>
  <si>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</si>
  <si>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</si>
  <si>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</si>
  <si>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</si>
  <si>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</si>
  <si>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</si>
  <si>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</si>
  <si>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</si>
  <si>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</si>
  <si>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</si>
  <si>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</si>
  <si>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</si>
  <si>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</si>
  <si>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</si>
  <si>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</si>
  <si>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</si>
  <si>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</si>
  <si>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</si>
  <si>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</si>
  <si>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</si>
  <si>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</si>
  <si>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</si>
  <si>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</si>
  <si>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</si>
  <si>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</si>
  <si>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</si>
  <si>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</si>
  <si>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</si>
  <si>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Other Income</t>
  </si>
  <si>
    <t>Media Outreach</t>
  </si>
  <si>
    <t>Printing, postage, &amp; shipping</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</si>
  <si>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</si>
  <si>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</si>
  <si>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OTHER INCOME</t>
  </si>
  <si>
    <t>SUPPORT FOR SMALL BUSIN</t>
  </si>
  <si>
    <t>PRINTING, POSTAGE, &amp; SH</t>
  </si>
  <si>
    <t xml:space="preserve"> SPECIAL EVENT EXPENSES</t>
  </si>
  <si>
    <t>OTHER EXPENSES</t>
  </si>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</sst>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8" fontId="17" numFmtId="164" xfId="0" applyAlignment="1" applyBorder="1" applyFont="1" applyNumberFormat="1">
      <alignment horizontal="right" readingOrder="0" vertical="bottom"/>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ASIAN AMERICAN FEDERATION</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2021'!C40</f>
        <v>9798054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2021'!C31</f>
        <v>15221</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9782833</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815236.0833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2021'!E2+'Balance Sheet 2021'!E3</f>
        <v>13604261</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16.68751087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2021'!E30</f>
        <v>8543373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2021'!C40</f>
        <v>9798054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816504.5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10.46335078</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2021'!E13:E15)</f>
        <v>316192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2021'!C40</f>
        <v>9798054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816504.5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0.3872507745</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17.07476164</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2021'!E2:E7,'Revenues 2021'!F10:F15)</f>
        <v>8033865</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2021'!F44</f>
        <v>12394316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0.6481894604</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2021'!C7:C9)</f>
        <v>1331522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2021'!C10:C12)</f>
        <v>353429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1684951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2021'!C40</f>
        <v>9798054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0.1719679234</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2021'!C10:C11)</f>
        <v>249425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2021'!C7:C9)</f>
        <v>1331522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0.1873232286</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242</v>
      </c>
      <c r="D41" s="75">
        <f>'Expenses 2021'!D40</f>
        <v>8978899</v>
      </c>
      <c r="E41" s="164">
        <f t="shared" ref="E41:E44" si="1">D41/$D$44</f>
        <v>0.9163961538</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2021'!E40</f>
        <v>551576</v>
      </c>
      <c r="E42" s="164">
        <f t="shared" si="1"/>
        <v>0.05629444377</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2021'!F40</f>
        <v>267579</v>
      </c>
      <c r="E43" s="164">
        <f t="shared" si="1"/>
        <v>0.02730940246</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9798054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2021'!F9</f>
        <v>12161206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2021'!F40</f>
        <v>267579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D47/D48</f>
        <v>45.44903001</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2021'!E2:E10)</f>
        <v>17315903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2021'!E19:E22)</f>
        <v>6293827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2.751251822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2021'!E18</f>
        <v>17823681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ASIAN AMERICAN FEDERATION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160293.0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1.1952646E7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2046917.0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14159856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21811.0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175">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143128.0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143128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143128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243</v>
      </c>
      <c r="D26" s="50">
        <v>10000.0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12540.0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-2540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-2540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217401.0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217401.0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244</v>
      </c>
      <c r="D39" s="74"/>
      <c r="E39" s="48">
        <v>8076.0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8076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14330331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ASIAN AMERICAN FEDERATION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10123590</v>
      </c>
      <c r="D3" s="99">
        <v>1.012359E7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202560</v>
      </c>
      <c r="D7" s="99">
        <v>81024.0</v>
      </c>
      <c r="E7" s="99">
        <v>20256.0</v>
      </c>
      <c r="F7" s="99">
        <v>101280.0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1412421</v>
      </c>
      <c r="D9" s="99">
        <v>1079572.0</v>
      </c>
      <c r="E9" s="99">
        <v>266384.0</v>
      </c>
      <c r="F9" s="99">
        <v>66465.0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26040</v>
      </c>
      <c r="D10" s="99">
        <v>18713.0</v>
      </c>
      <c r="E10" s="99">
        <v>4622.0</v>
      </c>
      <c r="F10" s="99">
        <v>2705.0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337964</v>
      </c>
      <c r="D11" s="99">
        <v>242876.0</v>
      </c>
      <c r="E11" s="99">
        <v>59985.0</v>
      </c>
      <c r="F11" s="99">
        <v>35103.0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128602</v>
      </c>
      <c r="D12" s="99">
        <v>92419.0</v>
      </c>
      <c r="E12" s="99">
        <v>22825.0</v>
      </c>
      <c r="F12" s="99">
        <v>13358.0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139900</v>
      </c>
      <c r="D16" s="99">
        <v>0.0</v>
      </c>
      <c r="E16" s="99">
        <v>139900.0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4152</v>
      </c>
      <c r="D17" s="99">
        <v>0.0</v>
      </c>
      <c r="E17" s="99">
        <v>4152.0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2687</v>
      </c>
      <c r="D19" s="99">
        <v>0.0</v>
      </c>
      <c r="E19" s="99">
        <v>2687.0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1091972</v>
      </c>
      <c r="D20" s="99">
        <v>654017.0</v>
      </c>
      <c r="E20" s="99">
        <v>434416.0</v>
      </c>
      <c r="F20" s="99">
        <v>3539.0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30840</v>
      </c>
      <c r="D21" s="99">
        <v>23040.0</v>
      </c>
      <c r="E21" s="99">
        <v>7800.0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91909</v>
      </c>
      <c r="D22" s="99">
        <v>66048.0</v>
      </c>
      <c r="E22" s="99">
        <v>16315.0</v>
      </c>
      <c r="F22" s="99">
        <v>9546.0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404091</v>
      </c>
      <c r="D25" s="99">
        <v>290398.0</v>
      </c>
      <c r="E25" s="99">
        <v>71721.0</v>
      </c>
      <c r="F25" s="99">
        <v>41972.0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63364</v>
      </c>
      <c r="D26" s="99">
        <v>21693.0</v>
      </c>
      <c r="E26" s="99">
        <v>41302.0</v>
      </c>
      <c r="F26" s="99">
        <v>369.0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26646</v>
      </c>
      <c r="D31" s="99">
        <v>19149.0</v>
      </c>
      <c r="E31" s="99">
        <v>4729.0</v>
      </c>
      <c r="F31" s="99">
        <v>2768.0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69211</v>
      </c>
      <c r="D32" s="99">
        <v>47637.0</v>
      </c>
      <c r="E32" s="99">
        <v>14735.0</v>
      </c>
      <c r="F32" s="99">
        <v>6839.0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245</v>
      </c>
      <c r="C34" s="98">
        <f t="shared" si="1"/>
        <v>90376</v>
      </c>
      <c r="D34" s="99">
        <v>90376.0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246</v>
      </c>
      <c r="C35" s="98">
        <f t="shared" si="1"/>
        <v>89320</v>
      </c>
      <c r="D35" s="99">
        <v>87098.0</v>
      </c>
      <c r="E35" s="99">
        <v>2222.0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247</v>
      </c>
      <c r="C36" s="98">
        <f t="shared" si="1"/>
        <v>56382</v>
      </c>
      <c r="D36" s="99">
        <v>0.0</v>
      </c>
      <c r="E36" s="99">
        <v>0.0</v>
      </c>
      <c r="F36" s="99">
        <v>56382.0</v>
      </c>
      <c r="G36" s="43"/>
      <c r="H36" s="43"/>
      <c r="I36" s="43"/>
      <c r="J36" s="43"/>
      <c r="K36" s="43"/>
      <c r="L36" s="43"/>
      <c r="M36" s="43"/>
      <c r="N36" s="43"/>
      <c r="O36" s="43"/>
      <c r="P36" s="43"/>
      <c r="Q36" s="43"/>
      <c r="R36" s="43"/>
      <c r="S36" s="43"/>
      <c r="T36" s="43"/>
      <c r="U36" s="43"/>
      <c r="V36" s="43"/>
      <c r="W36" s="43"/>
      <c r="X36" s="43"/>
      <c r="Y36" s="43"/>
      <c r="Z36" s="43"/>
    </row>
    <row r="37">
      <c r="A37" s="45" t="s">
        <v>52</v>
      </c>
      <c r="B37" s="102" t="s">
        <v>248</v>
      </c>
      <c r="C37" s="98">
        <f t="shared" si="1"/>
        <v>52225</v>
      </c>
      <c r="D37" s="99">
        <v>17273.0</v>
      </c>
      <c r="E37" s="99">
        <v>27405.0</v>
      </c>
      <c r="F37" s="99">
        <v>7547.0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48865</v>
      </c>
      <c r="D38" s="99">
        <v>23220.0</v>
      </c>
      <c r="E38" s="99">
        <v>17062.0</v>
      </c>
      <c r="F38" s="99">
        <v>8583.0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14493117</v>
      </c>
      <c r="D40" s="103">
        <f t="shared" si="2"/>
        <v>12978143</v>
      </c>
      <c r="E40" s="103">
        <f t="shared" si="2"/>
        <v>1158518</v>
      </c>
      <c r="F40" s="103">
        <f t="shared" si="2"/>
        <v>356456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ASIAN AMERICAN FEDERATION</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1190000.0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6846355.0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8767693.0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15183.0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232518.0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155197.0</v>
      </c>
      <c r="E12" s="108">
        <f>D11-D12</f>
        <v>77321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347442.0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922765.0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18166759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5869201.0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49999.0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968892.0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6888092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9046935.0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2231732.0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11278667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18166759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ASIAN AMERICAN FEDERATION</v>
      </c>
      <c r="B1" s="2">
        <f>'Revenues 2022'!C1</f>
        <v>2022</v>
      </c>
      <c r="C1" s="176"/>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14493117</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26646</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14466471</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1205539.25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8036355</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6.666191084</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9046935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14493117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1207759.75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7.490674366</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347442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14493117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1207759.75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0.2876747631</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6.953865847</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11952646</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14330331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0.8340802456</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1614981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492606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2107587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14493117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0.1454198569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364004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1614981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0.2253921254</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249</v>
      </c>
      <c r="D41" s="75">
        <f>'Expenses 2022'!D40</f>
        <v>12978143</v>
      </c>
      <c r="E41" s="164">
        <f t="shared" ref="E41:E44" si="1">D41/$D$44</f>
        <v>0.8954694149</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1158518</v>
      </c>
      <c r="E42" s="164">
        <f t="shared" si="1"/>
        <v>0.07993573777</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356456</v>
      </c>
      <c r="E43" s="164">
        <f t="shared" si="1"/>
        <v>0.02459484733</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14493117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14159856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356456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D47/D48</f>
        <v>39.72399399</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16819231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5919200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2.8414703</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18166759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ASIAN AMERICAN FEDERATION</v>
      </c>
      <c r="B1" s="2" t="s">
        <v>250</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8"/>
      <c r="B5" s="49"/>
      <c r="C5" s="147" t="s">
        <v>181</v>
      </c>
      <c r="D5" s="177">
        <f>'Ratios 2020'!D8</f>
        <v>29.13470605</v>
      </c>
      <c r="E5" s="177">
        <f>'Ratios 2021'!D8</f>
        <v>16.68751087</v>
      </c>
      <c r="F5" s="177">
        <f>'Ratios 2022'!D8</f>
        <v>6.666191084</v>
      </c>
      <c r="G5" s="177">
        <f>average(D5:F5)</f>
        <v>17.496136</v>
      </c>
      <c r="H5" s="149" t="s">
        <v>188</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189</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190</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8"/>
      <c r="B10" s="49"/>
      <c r="C10" s="147" t="s">
        <v>189</v>
      </c>
      <c r="D10" s="148">
        <f>'Ratios 2020'!D14</f>
        <v>24.31820324</v>
      </c>
      <c r="E10" s="148">
        <f>'Ratios 2021'!D14</f>
        <v>10.46335078</v>
      </c>
      <c r="F10" s="148">
        <f>'Ratios 2022'!D14</f>
        <v>7.490674366</v>
      </c>
      <c r="G10" s="177">
        <f>average(D10:F10)</f>
        <v>14.0907428</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8"/>
      <c r="B15" s="49"/>
      <c r="C15" s="147" t="s">
        <v>197</v>
      </c>
      <c r="D15" s="180">
        <f>'Ratios 2020'!D20</f>
        <v>1.425591705</v>
      </c>
      <c r="E15" s="180">
        <f>'Ratios 2021'!D20</f>
        <v>0.3872507745</v>
      </c>
      <c r="F15" s="180">
        <f>'Ratios 2022'!D20</f>
        <v>0.2876747631</v>
      </c>
      <c r="G15" s="177">
        <f>average(D15:F15)</f>
        <v>0.7001724144</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2020'!D26</f>
        <v>0.8305436952</v>
      </c>
      <c r="E20" s="162">
        <f>'Ratios 2021'!D26</f>
        <v>0.6481894604</v>
      </c>
      <c r="F20" s="162">
        <f>'Ratios 2022'!D26</f>
        <v>0.8340802456</v>
      </c>
      <c r="G20" s="181">
        <f>average(D20:F20)</f>
        <v>0.7709378004</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2020'!D33</f>
        <v>0.3007108539</v>
      </c>
      <c r="E25" s="162">
        <f>'Ratios 2021'!D33</f>
        <v>0.1719679234</v>
      </c>
      <c r="F25" s="162">
        <f>'Ratios 2022'!D33</f>
        <v>0.1454198569</v>
      </c>
      <c r="G25" s="181">
        <f>average(D25:F25)</f>
        <v>0.2060328781</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2020'!D38</f>
        <v>0.1722318583</v>
      </c>
      <c r="E30" s="162">
        <f>'Ratios 2021'!D38</f>
        <v>0.1873232286</v>
      </c>
      <c r="F30" s="162">
        <f>'Ratios 2022'!D38</f>
        <v>0.2253921254</v>
      </c>
      <c r="G30" s="181">
        <f>average(D30:F30)</f>
        <v>0.1949824041</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8"/>
      <c r="B35" s="49"/>
      <c r="C35" s="147" t="s">
        <v>255</v>
      </c>
      <c r="D35" s="162">
        <f>'Ratios 2020'!E41</f>
        <v>0.802060199</v>
      </c>
      <c r="E35" s="162">
        <f>'Ratios 2021'!E41</f>
        <v>0.9163961538</v>
      </c>
      <c r="F35" s="162">
        <f>'Ratios 2022'!E41</f>
        <v>0.8954694149</v>
      </c>
      <c r="G35" s="181">
        <f t="shared" ref="G35:G37" si="1">average(D35:F35)</f>
        <v>0.8713085892</v>
      </c>
      <c r="H35" s="181"/>
      <c r="I35" s="43"/>
      <c r="J35" s="43"/>
      <c r="K35" s="43"/>
      <c r="L35" s="43"/>
      <c r="M35" s="43"/>
      <c r="N35" s="43"/>
      <c r="O35" s="43"/>
      <c r="P35" s="43"/>
      <c r="Q35" s="43"/>
      <c r="R35" s="43"/>
      <c r="S35" s="43"/>
      <c r="T35" s="43"/>
      <c r="U35" s="43"/>
      <c r="V35" s="43"/>
      <c r="W35" s="43"/>
      <c r="X35" s="43"/>
      <c r="Y35" s="43"/>
    </row>
    <row r="36">
      <c r="A36" s="138"/>
      <c r="B36" s="52"/>
      <c r="C36" s="147" t="s">
        <v>218</v>
      </c>
      <c r="D36" s="162">
        <f>'Ratios 2020'!E42</f>
        <v>0.1365085974</v>
      </c>
      <c r="E36" s="162">
        <f>'Ratios 2021'!E42</f>
        <v>0.05629444377</v>
      </c>
      <c r="F36" s="162">
        <f>'Ratios 2022'!E42</f>
        <v>0.07993573777</v>
      </c>
      <c r="G36" s="181">
        <f t="shared" si="1"/>
        <v>0.0909129263</v>
      </c>
      <c r="H36" s="181"/>
      <c r="I36" s="43"/>
      <c r="J36" s="43"/>
      <c r="K36" s="43"/>
      <c r="L36" s="43"/>
      <c r="M36" s="43"/>
      <c r="N36" s="43"/>
      <c r="O36" s="43"/>
      <c r="P36" s="43"/>
      <c r="Q36" s="43"/>
      <c r="R36" s="43"/>
      <c r="S36" s="43"/>
      <c r="T36" s="43"/>
      <c r="U36" s="43"/>
      <c r="V36" s="43"/>
      <c r="W36" s="43"/>
      <c r="X36" s="43"/>
      <c r="Y36" s="43"/>
    </row>
    <row r="37">
      <c r="A37" s="138"/>
      <c r="B37" s="182"/>
      <c r="C37" s="147" t="s">
        <v>219</v>
      </c>
      <c r="D37" s="162">
        <f>'Ratios 2020'!E43</f>
        <v>0.06143120358</v>
      </c>
      <c r="E37" s="162">
        <f>'Ratios 2021'!E43</f>
        <v>0.02730940246</v>
      </c>
      <c r="F37" s="162">
        <f>'Ratios 2022'!E43</f>
        <v>0.02459484733</v>
      </c>
      <c r="G37" s="181">
        <f t="shared" si="1"/>
        <v>0.03777848446</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2020'!D49</f>
        <v>51.72928293</v>
      </c>
      <c r="E42" s="165">
        <f>'Ratios 2021'!D49</f>
        <v>45.44903001</v>
      </c>
      <c r="F42" s="165">
        <f>'Ratios 2022'!D49</f>
        <v>39.72399399</v>
      </c>
      <c r="G42" s="183">
        <f>average(D42:F42)</f>
        <v>45.63410231</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2020'!D54</f>
        <v>26.4848859</v>
      </c>
      <c r="E47" s="148">
        <f>'Ratios 2021'!D54</f>
        <v>2.751251822</v>
      </c>
      <c r="F47" s="148">
        <f>'Ratios 2022'!D54</f>
        <v>2.8414703</v>
      </c>
      <c r="G47" s="177">
        <f>average(D47:F47)</f>
        <v>10.69253601</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8"/>
      <c r="B52" s="49"/>
      <c r="C52" s="147" t="s">
        <v>236</v>
      </c>
      <c r="D52" s="184">
        <f>'Ratios 2020'!D59</f>
        <v>0.01782517084</v>
      </c>
      <c r="E52" s="184">
        <f>'Ratios 2021'!D59</f>
        <v>0</v>
      </c>
      <c r="F52" s="184">
        <f>'Ratios 2022'!D59</f>
        <v>0</v>
      </c>
      <c r="G52" s="185">
        <f>average(D52:F52)</f>
        <v>0.005941723614</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ASIAN AMERICAN FEDERATION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ASIAN AMERICAN FEDERATION</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183288.0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1403380.0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8961657.0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10548325</v>
      </c>
      <c r="G9" s="58"/>
      <c r="H9" s="58"/>
      <c r="I9" s="58"/>
      <c r="J9" s="58"/>
      <c r="K9" s="58"/>
      <c r="L9" s="58"/>
      <c r="M9" s="58"/>
      <c r="N9" s="58"/>
      <c r="O9" s="58"/>
      <c r="P9" s="58"/>
      <c r="Q9" s="58"/>
      <c r="R9" s="58"/>
      <c r="S9" s="58"/>
      <c r="T9" s="58"/>
      <c r="U9" s="58"/>
      <c r="V9" s="58"/>
      <c r="W9" s="58"/>
      <c r="X9" s="58"/>
      <c r="Y9" s="58"/>
      <c r="Z9" s="58"/>
    </row>
    <row r="10">
      <c r="A10" s="44" t="s">
        <v>62</v>
      </c>
      <c r="B10" s="59" t="s">
        <v>63</v>
      </c>
      <c r="C10" s="60">
        <v>0.0</v>
      </c>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v>0.0</v>
      </c>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45486.0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194786.0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194786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194786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15000.0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14889.0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111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111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1401.0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1401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10790109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ASIAN AMERICAN FEDERATION</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1008933</v>
      </c>
      <c r="D3" s="99">
        <v>1008933.0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99040</v>
      </c>
      <c r="D4" s="99">
        <v>99040.0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172950</v>
      </c>
      <c r="D7" s="99">
        <v>86475.0</v>
      </c>
      <c r="E7" s="99">
        <v>34590.0</v>
      </c>
      <c r="F7" s="99">
        <v>51885.0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625555</v>
      </c>
      <c r="D9" s="99">
        <v>542511.0</v>
      </c>
      <c r="E9" s="99">
        <v>41945.0</v>
      </c>
      <c r="F9" s="99">
        <v>41099.0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10543</v>
      </c>
      <c r="D10" s="99">
        <v>9732.0</v>
      </c>
      <c r="E10" s="99">
        <v>494.0</v>
      </c>
      <c r="F10" s="99">
        <v>317.0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126985</v>
      </c>
      <c r="D11" s="99">
        <v>106032.0</v>
      </c>
      <c r="E11" s="99">
        <v>9997.0</v>
      </c>
      <c r="F11" s="99">
        <v>10956.0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62143</v>
      </c>
      <c r="D12" s="99">
        <v>49443.0</v>
      </c>
      <c r="E12" s="99">
        <v>5778.0</v>
      </c>
      <c r="F12" s="99">
        <v>6922.0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25000</v>
      </c>
      <c r="D18" s="99">
        <v>0.0</v>
      </c>
      <c r="E18" s="99">
        <v>0.0</v>
      </c>
      <c r="F18" s="99">
        <v>25000.0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2497</v>
      </c>
      <c r="D19" s="99">
        <v>0.0</v>
      </c>
      <c r="E19" s="99">
        <v>2497.0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238401</v>
      </c>
      <c r="D20" s="99">
        <v>166574.0</v>
      </c>
      <c r="E20" s="99">
        <v>70577.0</v>
      </c>
      <c r="F20" s="99">
        <v>1250.0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236893</v>
      </c>
      <c r="D21" s="99">
        <v>0.0</v>
      </c>
      <c r="E21" s="99">
        <v>236893.0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35568</v>
      </c>
      <c r="D22" s="99">
        <v>28299.0</v>
      </c>
      <c r="E22" s="99">
        <v>3307.0</v>
      </c>
      <c r="F22" s="99">
        <v>3962.0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272774</v>
      </c>
      <c r="D25" s="99">
        <v>217031.0</v>
      </c>
      <c r="E25" s="99">
        <v>25361.0</v>
      </c>
      <c r="F25" s="99">
        <v>30382.0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8641</v>
      </c>
      <c r="D26" s="99">
        <v>6553.0</v>
      </c>
      <c r="E26" s="99">
        <v>2088.0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4222</v>
      </c>
      <c r="D29" s="99">
        <v>0.0</v>
      </c>
      <c r="E29" s="99">
        <v>4222.0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6738</v>
      </c>
      <c r="D31" s="99">
        <v>5362.0</v>
      </c>
      <c r="E31" s="99">
        <v>625.0</v>
      </c>
      <c r="F31" s="99">
        <v>751.0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4708</v>
      </c>
      <c r="D32" s="99">
        <v>0.0</v>
      </c>
      <c r="E32" s="99">
        <v>4708.0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308267</v>
      </c>
      <c r="D34" s="99">
        <v>308267.0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26065</v>
      </c>
      <c r="D35" s="99">
        <v>1606.0</v>
      </c>
      <c r="E35" s="99">
        <v>8524.0</v>
      </c>
      <c r="F35" s="99">
        <v>15935.0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23179</v>
      </c>
      <c r="D36" s="99">
        <v>22497.0</v>
      </c>
      <c r="E36" s="99">
        <v>682.0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12467</v>
      </c>
      <c r="D37" s="99">
        <v>0.0</v>
      </c>
      <c r="E37" s="99">
        <v>0.0</v>
      </c>
      <c r="F37" s="99">
        <v>12467.0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7819</v>
      </c>
      <c r="D38" s="99">
        <v>3994.0</v>
      </c>
      <c r="E38" s="99">
        <v>837.0</v>
      </c>
      <c r="F38" s="99">
        <v>2988.0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3319388</v>
      </c>
      <c r="D40" s="103">
        <f t="shared" si="2"/>
        <v>2662349</v>
      </c>
      <c r="E40" s="103">
        <f t="shared" si="2"/>
        <v>453125</v>
      </c>
      <c r="F40" s="103">
        <f t="shared" si="2"/>
        <v>203914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ASIAN AMERICAN FEDERATION</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808047.0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7234710.0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1351485.0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125751.0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114529.0</v>
      </c>
      <c r="E12" s="108">
        <f>D11-D12</f>
        <v>11222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394341.0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41391.0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9841196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354702.0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175421.0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415197.0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945320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6726796.0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2169080.0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8895876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9841196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ASIAN AMERICAN FEDERATION</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2020'!C40</f>
        <v>3319388</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2020'!C31</f>
        <v>6738</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3312650</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276054.1667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2020'!E2+'Balance Sheet 2020'!E3</f>
        <v>8042757</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29.13470605</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2020'!E30</f>
        <v>6726796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2020'!C40</f>
        <v>3319388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276615.6667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24.31820324</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2020'!E13:E15)</f>
        <v>394341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2020'!C40</f>
        <v>3319388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276615.6667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1.425591705</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30.56029776</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2020'!E2:E7,'Revenues 2020'!F10:F15)</f>
        <v>8961657</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2020'!F44</f>
        <v>10790109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0.8305436952</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2020'!C7:C9)</f>
        <v>798505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2020'!C10:C12)</f>
        <v>199671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998176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2020'!C40</f>
        <v>3319388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0.3007108539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2020'!C10:C11)</f>
        <v>137528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2020'!C7:C9)</f>
        <v>798505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0.1722318583</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2020'!D40</f>
        <v>2662349</v>
      </c>
      <c r="E41" s="164">
        <f t="shared" ref="E41:E44" si="1">D41/$D$44</f>
        <v>0.802060199</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2020'!E40</f>
        <v>453125</v>
      </c>
      <c r="E42" s="164">
        <f t="shared" si="1"/>
        <v>0.1365085974</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2020'!F40</f>
        <v>203914</v>
      </c>
      <c r="E43" s="164">
        <f t="shared" si="1"/>
        <v>0.06143120358</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3319388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2020'!F9</f>
        <v>10548325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2020'!F40</f>
        <v>203914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D47/D48</f>
        <v>51.72928293</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2020'!E2:E10)</f>
        <v>9394242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2020'!E19:E22)</f>
        <v>354702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26.4848859</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2020'!E25:E26)</f>
        <v>175421</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2020'!E18</f>
        <v>9841196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0.01782517084</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ASIAN AMERICAN FEDERATION</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8033865.0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4127341.0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12161206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38011.0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175">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194630.0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194630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194630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6714.0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7745.0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-1031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-1031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239</v>
      </c>
      <c r="D39" s="74"/>
      <c r="E39" s="48">
        <v>1500.0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1500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12394316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ASIAN AMERICAN FEDERATION</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6460095</v>
      </c>
      <c r="D3" s="99">
        <v>6460095.0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291398</v>
      </c>
      <c r="D7" s="99">
        <v>116559.0</v>
      </c>
      <c r="E7" s="99">
        <v>72850.0</v>
      </c>
      <c r="F7" s="99">
        <v>101989.0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1040124</v>
      </c>
      <c r="D9" s="99">
        <v>902697.0</v>
      </c>
      <c r="E9" s="99">
        <v>70100.0</v>
      </c>
      <c r="F9" s="99">
        <v>67327.0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21897</v>
      </c>
      <c r="D10" s="99">
        <v>18910.0</v>
      </c>
      <c r="E10" s="99">
        <v>1512.0</v>
      </c>
      <c r="F10" s="99">
        <v>1475.0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227528</v>
      </c>
      <c r="D11" s="99">
        <v>182203.0</v>
      </c>
      <c r="E11" s="99">
        <v>21291.0</v>
      </c>
      <c r="F11" s="99">
        <v>24034.0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104004</v>
      </c>
      <c r="D12" s="99">
        <v>80283.0</v>
      </c>
      <c r="E12" s="99">
        <v>10904.0</v>
      </c>
      <c r="F12" s="99">
        <v>12817.0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2804</v>
      </c>
      <c r="D19" s="99">
        <v>0.0</v>
      </c>
      <c r="E19" s="99">
        <v>2804.0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874220</v>
      </c>
      <c r="D20" s="99">
        <v>585293.0</v>
      </c>
      <c r="E20" s="99">
        <v>287202.0</v>
      </c>
      <c r="F20" s="99">
        <v>1725.0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60040</v>
      </c>
      <c r="D22" s="99">
        <v>46346.0</v>
      </c>
      <c r="E22" s="99">
        <v>6295.0</v>
      </c>
      <c r="F22" s="99">
        <v>7399.0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314033</v>
      </c>
      <c r="D25" s="99">
        <v>242409.0</v>
      </c>
      <c r="E25" s="99">
        <v>32925.0</v>
      </c>
      <c r="F25" s="99">
        <v>38699.0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33986</v>
      </c>
      <c r="D28" s="99">
        <v>19927.0</v>
      </c>
      <c r="E28" s="99">
        <v>14059.0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546</v>
      </c>
      <c r="D29" s="99">
        <v>0.0</v>
      </c>
      <c r="E29" s="99">
        <v>546.0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15221</v>
      </c>
      <c r="D31" s="99">
        <v>11749.0</v>
      </c>
      <c r="E31" s="99">
        <v>1596.0</v>
      </c>
      <c r="F31" s="99">
        <v>1876.0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55367</v>
      </c>
      <c r="D32" s="99">
        <v>41073.0</v>
      </c>
      <c r="E32" s="99">
        <v>7737.0</v>
      </c>
      <c r="F32" s="99">
        <v>6557.0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132847</v>
      </c>
      <c r="D34" s="99">
        <v>132847.0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240</v>
      </c>
      <c r="C35" s="98">
        <f t="shared" si="1"/>
        <v>57776</v>
      </c>
      <c r="D35" s="99">
        <v>57776.0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53796</v>
      </c>
      <c r="D36" s="99">
        <v>51157.0</v>
      </c>
      <c r="E36" s="99">
        <v>2639.0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135</v>
      </c>
      <c r="C37" s="98">
        <f t="shared" si="1"/>
        <v>27566</v>
      </c>
      <c r="D37" s="99">
        <v>9181.0</v>
      </c>
      <c r="E37" s="99">
        <v>14704.0</v>
      </c>
      <c r="F37" s="99">
        <v>3681.0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24806</v>
      </c>
      <c r="D38" s="99">
        <v>20394.0</v>
      </c>
      <c r="E38" s="99">
        <v>4412.0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9798054</v>
      </c>
      <c r="D40" s="103">
        <f t="shared" si="2"/>
        <v>8978899</v>
      </c>
      <c r="E40" s="103">
        <f t="shared" si="2"/>
        <v>551576</v>
      </c>
      <c r="F40" s="103">
        <f t="shared" si="2"/>
        <v>267579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ASIAN AMERICAN FEDERATION</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1160827.0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1.2443434E7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3711642.0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209753.0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129750.0</v>
      </c>
      <c r="E12" s="108">
        <f>D11-D12</f>
        <v>80003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316192.0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111583.0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17823681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3305050.0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2988777.0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116683.0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6410510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8543373.0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2869798.0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11413171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17823681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