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<sst xmlns="http://schemas.openxmlformats.org/spreadsheetml/2006/main" count="869" uniqueCount="254">
  <si>
    <t>PETS IN NEED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</si>
  <si>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</si>
  <si>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</si>
  <si>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</si>
  <si>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</si>
  <si>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</si>
  <si>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</si>
  <si>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</si>
  <si>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</si>
  <si>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</si>
  <si>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</si>
  <si>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</si>
  <si>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</si>
  <si>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</si>
  <si>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</si>
  <si>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</si>
  <si>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</si>
  <si>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</si>
  <si>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</si>
  <si>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</si>
  <si>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</si>
  <si>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</si>
  <si>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</si>
  <si>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</si>
  <si>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</si>
  <si>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</si>
  <si>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</si>
  <si>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</si>
  <si>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</si>
  <si>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</si>
  <si>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</si>
  <si>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</si>
  <si>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</si>
  <si>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</si>
  <si>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</si>
  <si>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</si>
  <si>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</si>
  <si>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</si>
  <si>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</si>
  <si>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</si>
  <si>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</si>
  <si>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</si>
  <si>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</si>
  <si>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</si>
  <si>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</si>
  <si>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</si>
  <si>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</si>
  <si>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</si>
  <si>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</si>
  <si>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</si>
  <si>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</si>
  <si>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</si>
  <si>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</si>
  <si>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</si>
  <si>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</si>
  <si>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</si>
  <si>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</si>
  <si>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</si>
  <si>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</si>
  <si>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</si>
  <si>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</si>
  <si>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</si>
  <si>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</si>
  <si>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</si>
  <si>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ANIMAL CARE AND OTHER</t>
  </si>
  <si>
    <t>ADOPTION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</si>
  <si>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</si>
  <si>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</si>
  <si>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</si>
  <si>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</si>
  <si>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</si>
  <si>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</si>
  <si>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</si>
  <si>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</si>
  <si>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</si>
  <si>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</si>
  <si>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</si>
  <si>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</si>
  <si>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</si>
  <si>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</si>
  <si>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</si>
  <si>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</si>
  <si>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</si>
  <si>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</si>
  <si>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</si>
  <si>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</si>
  <si>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</si>
  <si>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</si>
  <si>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</si>
  <si>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</si>
  <si>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</si>
  <si>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</si>
  <si>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</si>
  <si>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</si>
  <si>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</si>
  <si>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</si>
  <si>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</si>
  <si>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</si>
  <si>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</si>
  <si>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</si>
  <si>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</si>
  <si>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</si>
  <si>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</si>
  <si>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</si>
  <si>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</si>
  <si>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</si>
  <si>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</si>
  <si>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</si>
  <si>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</si>
  <si>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</si>
  <si>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</si>
  <si>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</si>
  <si>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</si>
  <si>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</si>
  <si>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</si>
  <si>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</si>
  <si>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</si>
  <si>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</si>
  <si>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</si>
  <si>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</si>
  <si>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</si>
  <si>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</si>
  <si>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</si>
  <si>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</si>
  <si>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</si>
  <si>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</si>
  <si>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</si>
  <si>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</si>
  <si>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</si>
  <si>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</si>
  <si>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</si>
  <si>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</si>
  <si>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</si>
  <si>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</si>
  <si>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</si>
  <si>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</si>
  <si>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BUSINESS EXPENSES</t>
  </si>
  <si>
    <t>SUPPLIES - ANIMAL CARE</t>
  </si>
  <si>
    <t>STAFF DEVELOPMENT</t>
  </si>
  <si>
    <t>ANIMAL SERVICES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</si>
  <si>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</si>
  <si>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</si>
  <si>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</si>
  <si>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</si>
  <si>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</si>
  <si>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</si>
  <si>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</si>
  <si>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</si>
  <si>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</si>
  <si>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</si>
  <si>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</si>
  <si>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</si>
  <si>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</si>
  <si>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</si>
  <si>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</si>
  <si>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</si>
  <si>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</si>
  <si>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</si>
  <si>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</si>
  <si>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</si>
  <si>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</si>
  <si>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</si>
  <si>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</si>
  <si>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</si>
  <si>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</si>
  <si>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</si>
  <si>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</si>
  <si>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</si>
  <si>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</si>
  <si>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</si>
  <si>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</si>
  <si>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</si>
  <si>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</si>
  <si>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</si>
  <si>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</si>
  <si>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</si>
  <si>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</si>
  <si>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</si>
  <si>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</si>
  <si>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</si>
  <si>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</si>
  <si>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</si>
  <si>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</si>
  <si>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</si>
  <si>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</si>
  <si>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</si>
  <si>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</si>
  <si>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</si>
  <si>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</si>
  <si>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</si>
  <si>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</si>
  <si>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</si>
  <si>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</si>
  <si>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</si>
  <si>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</si>
  <si>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</si>
  <si>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</si>
  <si>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</si>
  <si>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</si>
  <si>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</si>
  <si>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</si>
  <si>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</si>
  <si>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</si>
  <si>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</si>
  <si>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</si>
  <si>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</si>
  <si>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</si>
  <si>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</si>
  <si>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</si>
  <si>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</si>
  <si>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</si>
  <si>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</si>
  <si>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</si>
  <si>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</si>
  <si>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</si>
  <si>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</si>
  <si>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</si>
  <si>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</si>
  <si>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</si>
  <si>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</si>
  <si>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</si>
  <si>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</si>
  <si>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</si>
  <si>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</si>
  <si>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</si>
  <si>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</si>
  <si>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</si>
  <si>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</si>
  <si>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</si>
  <si>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</si>
  <si>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</si>
  <si>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</si>
  <si>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</si>
  <si>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</si>
  <si>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</si>
  <si>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</si>
  <si>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</si>
  <si>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</si>
  <si>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</si>
  <si>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</si>
  <si>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</si>
  <si>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</si>
  <si>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Adoption &amp; nonmedical fee</t>
  </si>
  <si>
    <t>License fees</t>
  </si>
  <si>
    <t>Medical fees</t>
  </si>
  <si>
    <r>
      <rPr>
        <rFont val="Roboto"/>
        <color rgb="FF000000"/>
        <sz val="10.0"/>
      </rPr>
      <t xml:space="preserve">Gross amount from sales of </t>
    </r>
    <r>
      <rPr>
        <rFont val="Roboto"/>
        <color rgb="FF000000"/>
        <sz val="10.0"/>
      </rPr>
      <t>assets other than inventory</t>
    </r>
  </si>
  <si>
    <t>Dues, licenses, service fees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</si>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</sst>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PETS IN NEED</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7555768</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320126</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7235642</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602970.1667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1150504</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1.908061234</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7758986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7555768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629647.3333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12.32274893</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6847671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7555768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629647.3333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10.87540697</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12.78346821</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3663349</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5784160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0.6333415742</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3963721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1021941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4985662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7555768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0.659848476</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631050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3963721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0.1592064628</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241</v>
      </c>
      <c r="D41" s="75">
        <f>'Expenses 2023'!D40</f>
        <v>5933064</v>
      </c>
      <c r="E41" s="164">
        <f t="shared" ref="E41:E44" si="1">D41/$D$44</f>
        <v>0.7852363916</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837117</v>
      </c>
      <c r="E42" s="164">
        <f t="shared" si="1"/>
        <v>0.1107917819</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785587</v>
      </c>
      <c r="E43" s="164">
        <f t="shared" si="1"/>
        <v>0.1039718266</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7555768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5025179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785587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6.396718632</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1287875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426207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3.021712454</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12728904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PETS IN NEED</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10500.0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98524.0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1380613.0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3532741.0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32260.0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5022378</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184707.0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65556.0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244</v>
      </c>
      <c r="D12" s="61"/>
      <c r="E12" s="61"/>
      <c r="F12" s="62">
        <v>282688.0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532951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664218.0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6219547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PETS IN NEED</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96935</v>
      </c>
      <c r="D4" s="99">
        <v>96935.0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688434</v>
      </c>
      <c r="D7" s="99">
        <v>109167.0</v>
      </c>
      <c r="E7" s="99">
        <v>274826.0</v>
      </c>
      <c r="F7" s="99">
        <v>304441.0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3294267</v>
      </c>
      <c r="D9" s="99">
        <v>3038775.0</v>
      </c>
      <c r="E9" s="99">
        <v>37805.0</v>
      </c>
      <c r="F9" s="99">
        <v>217687.0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77332</v>
      </c>
      <c r="D10" s="99">
        <v>70393.0</v>
      </c>
      <c r="E10" s="99">
        <v>1067.0</v>
      </c>
      <c r="F10" s="99">
        <v>5872.0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503162</v>
      </c>
      <c r="D11" s="99">
        <v>459874.0</v>
      </c>
      <c r="E11" s="99">
        <v>0.0</v>
      </c>
      <c r="F11" s="99">
        <v>43288.0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312570</v>
      </c>
      <c r="D12" s="99">
        <v>256810.0</v>
      </c>
      <c r="E12" s="99">
        <v>18901.0</v>
      </c>
      <c r="F12" s="99">
        <v>36859.0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1800</v>
      </c>
      <c r="D15" s="99">
        <v>0.0</v>
      </c>
      <c r="E15" s="99">
        <v>1800.0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167111</v>
      </c>
      <c r="D16" s="99">
        <v>0.0</v>
      </c>
      <c r="E16" s="99">
        <v>167111.0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30000</v>
      </c>
      <c r="D19" s="99">
        <v>0.0</v>
      </c>
      <c r="E19" s="99">
        <v>30000.0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557767</v>
      </c>
      <c r="D20" s="99">
        <v>434735.0</v>
      </c>
      <c r="E20" s="99">
        <v>98163.0</v>
      </c>
      <c r="F20" s="99">
        <v>24869.0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8472</v>
      </c>
      <c r="D21" s="99">
        <v>123.0</v>
      </c>
      <c r="E21" s="99">
        <v>1118.0</v>
      </c>
      <c r="F21" s="99">
        <v>7231.0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594930</v>
      </c>
      <c r="D22" s="99">
        <v>560642.0</v>
      </c>
      <c r="E22" s="99">
        <v>10380.0</v>
      </c>
      <c r="F22" s="99">
        <v>23908.0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124074</v>
      </c>
      <c r="D23" s="99">
        <v>55552.0</v>
      </c>
      <c r="E23" s="99">
        <v>42823.0</v>
      </c>
      <c r="F23" s="99">
        <v>25699.0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199115</v>
      </c>
      <c r="D25" s="99">
        <v>157712.0</v>
      </c>
      <c r="E25" s="99">
        <v>22798.0</v>
      </c>
      <c r="F25" s="99">
        <v>18605.0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9691</v>
      </c>
      <c r="D26" s="99">
        <v>7174.0</v>
      </c>
      <c r="E26" s="99">
        <v>2495.0</v>
      </c>
      <c r="F26" s="99">
        <v>22.0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19179</v>
      </c>
      <c r="D28" s="99">
        <v>16718.0</v>
      </c>
      <c r="E28" s="99">
        <v>1621.0</v>
      </c>
      <c r="F28" s="99">
        <v>840.0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310869</v>
      </c>
      <c r="D31" s="99">
        <v>248695.0</v>
      </c>
      <c r="E31" s="99">
        <v>26424.0</v>
      </c>
      <c r="F31" s="99">
        <v>35750.0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131538</v>
      </c>
      <c r="D32" s="99">
        <v>97764.0</v>
      </c>
      <c r="E32" s="99">
        <v>21187.0</v>
      </c>
      <c r="F32" s="99">
        <v>12587.0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135</v>
      </c>
      <c r="C34" s="98">
        <f t="shared" si="1"/>
        <v>51881</v>
      </c>
      <c r="D34" s="99">
        <v>0.0</v>
      </c>
      <c r="E34" s="99">
        <v>12.0</v>
      </c>
      <c r="F34" s="99">
        <v>51869.0</v>
      </c>
      <c r="G34" s="43"/>
      <c r="H34" s="43"/>
      <c r="I34" s="43"/>
      <c r="J34" s="43"/>
      <c r="K34" s="43"/>
      <c r="L34" s="43"/>
      <c r="M34" s="43"/>
      <c r="N34" s="43"/>
      <c r="O34" s="43"/>
      <c r="P34" s="43"/>
      <c r="Q34" s="43"/>
      <c r="R34" s="43"/>
      <c r="S34" s="43"/>
      <c r="T34" s="43"/>
      <c r="U34" s="43"/>
      <c r="V34" s="43"/>
      <c r="W34" s="43"/>
      <c r="X34" s="43"/>
      <c r="Y34" s="43"/>
      <c r="Z34" s="43"/>
    </row>
    <row r="35">
      <c r="A35" s="45" t="s">
        <v>48</v>
      </c>
      <c r="B35" s="102" t="s">
        <v>246</v>
      </c>
      <c r="C35" s="98">
        <f t="shared" si="1"/>
        <v>48516</v>
      </c>
      <c r="D35" s="99">
        <v>13409.0</v>
      </c>
      <c r="E35" s="99">
        <v>6613.0</v>
      </c>
      <c r="F35" s="99">
        <v>28494.0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7227643</v>
      </c>
      <c r="D40" s="103">
        <f t="shared" si="2"/>
        <v>5624478</v>
      </c>
      <c r="E40" s="103">
        <f t="shared" si="2"/>
        <v>765144</v>
      </c>
      <c r="F40" s="103">
        <f t="shared" si="2"/>
        <v>838021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PETS IN NEED</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102753.0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309894.0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289695.0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68198.0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7962206.0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3706013.0</v>
      </c>
      <c r="E12" s="108">
        <f>D11-D12</f>
        <v>4256193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5192041.0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1404753.0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11623527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378365.0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4509.0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382874</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6575651.0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4665002.0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11240653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11623527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PETS IN NEED</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7227643</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310869</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6916774</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576397.8333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412647</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0.7159065773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6575651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7227643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602303.5833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10.9175027</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5192041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7227643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602303.5833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8.620305679</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9.336212256</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3532741</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6219547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0.5680061586</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3982701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893064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4875765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7227643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0.6745995894</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580494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3982701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0.145753849</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247</v>
      </c>
      <c r="D41" s="75">
        <f>'Expenses 2024'!D40</f>
        <v>5624478</v>
      </c>
      <c r="E41" s="164">
        <f t="shared" ref="E41:E44" si="1">D41/$D$44</f>
        <v>0.7781897916</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765144</v>
      </c>
      <c r="E42" s="164">
        <f t="shared" si="1"/>
        <v>0.1058635575</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838021</v>
      </c>
      <c r="E43" s="164">
        <f t="shared" si="1"/>
        <v>0.1159466509</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7227643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5022378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838021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5.993140983</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770540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378365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2.036499148</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11623527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PETS IN NEED</v>
      </c>
      <c r="B1" s="2" t="s">
        <v>248</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8"/>
      <c r="B5" s="49"/>
      <c r="C5" s="147" t="s">
        <v>183</v>
      </c>
      <c r="D5" s="176">
        <f>'Ratios 2022'!D8</f>
        <v>2.043558072</v>
      </c>
      <c r="E5" s="176">
        <f>'Ratios 2023'!D8</f>
        <v>1.908061234</v>
      </c>
      <c r="F5" s="176">
        <f>'Ratios 2024'!D8</f>
        <v>0.7159065773</v>
      </c>
      <c r="G5" s="176">
        <f>average(D5:F5)</f>
        <v>1.555841961</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8"/>
      <c r="B10" s="49"/>
      <c r="C10" s="147" t="s">
        <v>191</v>
      </c>
      <c r="D10" s="148">
        <f>'Ratios 2022'!D14</f>
        <v>19.50745928</v>
      </c>
      <c r="E10" s="148">
        <f>'Ratios 2023'!D14</f>
        <v>12.32274893</v>
      </c>
      <c r="F10" s="148">
        <f>'Ratios 2024'!D14</f>
        <v>10.9175027</v>
      </c>
      <c r="G10" s="176">
        <f>average(D10:F10)</f>
        <v>14.24923697</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13.1420301</v>
      </c>
      <c r="E15" s="179">
        <f>'Ratios 2023'!D20</f>
        <v>10.87540697</v>
      </c>
      <c r="F15" s="179">
        <f>'Ratios 2024'!D20</f>
        <v>8.620305679</v>
      </c>
      <c r="G15" s="176">
        <f>average(D15:F15)</f>
        <v>10.87924758</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0.6960415777</v>
      </c>
      <c r="E20" s="162">
        <f>'Ratios 2023'!D26</f>
        <v>0.6333415742</v>
      </c>
      <c r="F20" s="162">
        <f>'Ratios 2024'!D26</f>
        <v>0.5680061586</v>
      </c>
      <c r="G20" s="180">
        <f>average(D20:F20)</f>
        <v>0.6324631035</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0.6626266143</v>
      </c>
      <c r="E25" s="162">
        <f>'Ratios 2023'!D33</f>
        <v>0.659848476</v>
      </c>
      <c r="F25" s="162">
        <f>'Ratios 2024'!D33</f>
        <v>0.6745995894</v>
      </c>
      <c r="G25" s="180">
        <f>average(D25:F25)</f>
        <v>0.6656915599</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0.1715433703</v>
      </c>
      <c r="E30" s="162">
        <f>'Ratios 2023'!D38</f>
        <v>0.1592064628</v>
      </c>
      <c r="F30" s="162">
        <f>'Ratios 2024'!D38</f>
        <v>0.145753849</v>
      </c>
      <c r="G30" s="180">
        <f>average(D30:F30)</f>
        <v>0.1588345607</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8"/>
      <c r="B35" s="49"/>
      <c r="C35" s="147" t="s">
        <v>253</v>
      </c>
      <c r="D35" s="162">
        <f>'Ratios 2022'!E41</f>
        <v>0.797487155</v>
      </c>
      <c r="E35" s="162">
        <f>'Ratios 2023'!E41</f>
        <v>0.7852363916</v>
      </c>
      <c r="F35" s="162">
        <f>'Ratios 2024'!E41</f>
        <v>0.7781897916</v>
      </c>
      <c r="G35" s="180">
        <f t="shared" ref="G35:G37" si="1">average(D35:F35)</f>
        <v>0.7869711127</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0.132870907</v>
      </c>
      <c r="E36" s="162">
        <f>'Ratios 2023'!E42</f>
        <v>0.1107917819</v>
      </c>
      <c r="F36" s="162">
        <f>'Ratios 2024'!E42</f>
        <v>0.1058635575</v>
      </c>
      <c r="G36" s="180">
        <f t="shared" si="1"/>
        <v>0.1165087488</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0.06964193808</v>
      </c>
      <c r="E37" s="162">
        <f>'Ratios 2023'!E43</f>
        <v>0.1039718266</v>
      </c>
      <c r="F37" s="162">
        <f>'Ratios 2024'!E43</f>
        <v>0.1159466509</v>
      </c>
      <c r="G37" s="180">
        <f t="shared" si="1"/>
        <v>0.09652013852</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9.705894411</v>
      </c>
      <c r="E42" s="165">
        <f>'Ratios 2023'!D49</f>
        <v>6.396718632</v>
      </c>
      <c r="F42" s="165">
        <f>'Ratios 2024'!D49</f>
        <v>5.993140983</v>
      </c>
      <c r="G42" s="182">
        <f>average(D42:F42)</f>
        <v>7.365251342</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7.074143921</v>
      </c>
      <c r="E47" s="148">
        <f>'Ratios 2023'!D54</f>
        <v>3.021712454</v>
      </c>
      <c r="F47" s="148">
        <f>'Ratios 2024'!D54</f>
        <v>2.036499148</v>
      </c>
      <c r="G47" s="176">
        <f>average(D47:F47)</f>
        <v>4.044118508</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PETS IN NEED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PETS IN NEED</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339990.0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4063584.0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19892.0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4403574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1055555.0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171225.0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1226780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200622.0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1461.0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1461</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5697.0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5697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5838134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PETS IN NEED</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99476</v>
      </c>
      <c r="D4" s="99">
        <v>99476.0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294027</v>
      </c>
      <c r="D7" s="99">
        <v>33983.0</v>
      </c>
      <c r="E7" s="99">
        <v>236711.0</v>
      </c>
      <c r="F7" s="99">
        <v>23333.0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3094259</v>
      </c>
      <c r="D9" s="99">
        <v>2942401.0</v>
      </c>
      <c r="E9" s="99">
        <v>16866.0</v>
      </c>
      <c r="F9" s="99">
        <v>134992.0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40338</v>
      </c>
      <c r="D10" s="99">
        <v>29194.0</v>
      </c>
      <c r="E10" s="99">
        <v>10379.0</v>
      </c>
      <c r="F10" s="99">
        <v>765.0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540900</v>
      </c>
      <c r="D11" s="99">
        <v>474173.0</v>
      </c>
      <c r="E11" s="99">
        <v>40807.0</v>
      </c>
      <c r="F11" s="99">
        <v>25920.0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347334</v>
      </c>
      <c r="D12" s="99">
        <v>310154.0</v>
      </c>
      <c r="E12" s="99">
        <v>22137.0</v>
      </c>
      <c r="F12" s="99">
        <v>15043.0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21298</v>
      </c>
      <c r="D15" s="99">
        <v>0.0</v>
      </c>
      <c r="E15" s="99">
        <v>21298.0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37675</v>
      </c>
      <c r="D16" s="99">
        <v>0.0</v>
      </c>
      <c r="E16" s="99">
        <v>37675.0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25113</v>
      </c>
      <c r="D19" s="99">
        <v>0.0</v>
      </c>
      <c r="E19" s="99">
        <v>25113.0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71400</v>
      </c>
      <c r="D20" s="99">
        <v>0.0</v>
      </c>
      <c r="E20" s="99">
        <v>0.0</v>
      </c>
      <c r="F20" s="99">
        <v>71400.0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77274</v>
      </c>
      <c r="D21" s="99">
        <v>267.0</v>
      </c>
      <c r="E21" s="99">
        <v>77007.0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397808</v>
      </c>
      <c r="D22" s="99">
        <v>327303.0</v>
      </c>
      <c r="E22" s="99">
        <v>34743.0</v>
      </c>
      <c r="F22" s="99">
        <v>35762.0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210231</v>
      </c>
      <c r="D25" s="99">
        <v>182871.0</v>
      </c>
      <c r="E25" s="99">
        <v>13071.0</v>
      </c>
      <c r="F25" s="99">
        <v>14289.0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5740</v>
      </c>
      <c r="D26" s="99">
        <v>3048.0</v>
      </c>
      <c r="E26" s="99">
        <v>127.0</v>
      </c>
      <c r="F26" s="99">
        <v>2565.0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3888</v>
      </c>
      <c r="D29" s="99">
        <v>3397.0</v>
      </c>
      <c r="E29" s="99">
        <v>0.0</v>
      </c>
      <c r="F29" s="99">
        <v>491.0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332767</v>
      </c>
      <c r="D31" s="99">
        <v>282415.0</v>
      </c>
      <c r="E31" s="99">
        <v>22380.0</v>
      </c>
      <c r="F31" s="99">
        <v>27972.0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39118</v>
      </c>
      <c r="D32" s="99">
        <v>28219.0</v>
      </c>
      <c r="E32" s="99">
        <v>8129.0</v>
      </c>
      <c r="F32" s="99">
        <v>2770.0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315292</v>
      </c>
      <c r="D34" s="99">
        <v>43740.0</v>
      </c>
      <c r="E34" s="99">
        <v>242236.0</v>
      </c>
      <c r="F34" s="99">
        <v>29316.0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172625</v>
      </c>
      <c r="D35" s="99">
        <v>171468.0</v>
      </c>
      <c r="E35" s="99">
        <v>784.0</v>
      </c>
      <c r="F35" s="99">
        <v>373.0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140578</v>
      </c>
      <c r="D36" s="99">
        <v>73738.0</v>
      </c>
      <c r="E36" s="99">
        <v>54826.0</v>
      </c>
      <c r="F36" s="99">
        <v>12014.0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133570</v>
      </c>
      <c r="D37" s="99">
        <v>133570.0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114056</v>
      </c>
      <c r="D38" s="99">
        <v>56026.0</v>
      </c>
      <c r="E38" s="99">
        <v>1334.0</v>
      </c>
      <c r="F38" s="99">
        <v>56696.0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6514767</v>
      </c>
      <c r="D40" s="103">
        <f t="shared" si="2"/>
        <v>5195443</v>
      </c>
      <c r="E40" s="103">
        <f t="shared" si="2"/>
        <v>865623</v>
      </c>
      <c r="F40" s="103">
        <f t="shared" si="2"/>
        <v>453701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PETS IN NEED</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565693.0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487080.0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1924272.0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117263.0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19143.0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7937162.0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3099876.0</v>
      </c>
      <c r="E12" s="108">
        <f>D11-D12</f>
        <v>4837286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7134772.0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126752.0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15212261</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440117.0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123527.0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563644</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1.0590546E7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4058071.0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14648617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15212261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PETS IN NEED</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6514767</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332767</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6182000</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515166.6667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1052773</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2.043558072</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10590546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6514767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542897.25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19.50745928</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7134772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6514767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542897.25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13.1420301</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15.18558817</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4063584</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5838134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0.6960415777</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3388286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928572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4316858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6514767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0.6626266143</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581238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3388286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0.1715433703</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5195443</v>
      </c>
      <c r="E41" s="164">
        <f t="shared" ref="E41:E44" si="1">D41/$D$44</f>
        <v>0.797487155</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865623</v>
      </c>
      <c r="E42" s="164">
        <f t="shared" si="1"/>
        <v>0.132870907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453701</v>
      </c>
      <c r="E43" s="164">
        <f t="shared" si="1"/>
        <v>0.06964193808</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6514767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4403574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453701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9.705894411</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3113451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440117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7.074143921</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15212261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PETS IN NEED</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1361830.0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3663349.0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8749.0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5025179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352441.0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167105.0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519546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217369.0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0.0</v>
      </c>
      <c r="E26" s="50">
        <v>8690.0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8690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8690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959.0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959</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12417.0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12417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5784160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PETS IN NEED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195394</v>
      </c>
      <c r="D4" s="99">
        <v>195394.0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501388</v>
      </c>
      <c r="D7" s="99">
        <v>125074.0</v>
      </c>
      <c r="E7" s="99">
        <v>263820.0</v>
      </c>
      <c r="F7" s="99">
        <v>112494.0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3462333</v>
      </c>
      <c r="D9" s="99">
        <v>3065006.0</v>
      </c>
      <c r="E9" s="99">
        <v>99332.0</v>
      </c>
      <c r="F9" s="99">
        <v>297995.0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62425</v>
      </c>
      <c r="D10" s="99">
        <v>57207.0</v>
      </c>
      <c r="E10" s="99">
        <v>3994.0</v>
      </c>
      <c r="F10" s="99">
        <v>1224.0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568625</v>
      </c>
      <c r="D11" s="99">
        <v>484860.0</v>
      </c>
      <c r="E11" s="99">
        <v>16812.0</v>
      </c>
      <c r="F11" s="99">
        <v>66953.0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390891</v>
      </c>
      <c r="D12" s="99">
        <v>323331.0</v>
      </c>
      <c r="E12" s="99">
        <v>30277.0</v>
      </c>
      <c r="F12" s="99">
        <v>37283.0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40214</v>
      </c>
      <c r="D15" s="99">
        <v>1061.0</v>
      </c>
      <c r="E15" s="99">
        <v>39067.0</v>
      </c>
      <c r="F15" s="99">
        <v>86.0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45255</v>
      </c>
      <c r="D16" s="99">
        <v>0.0</v>
      </c>
      <c r="E16" s="99">
        <v>45255.0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30000</v>
      </c>
      <c r="D19" s="99">
        <v>0.0</v>
      </c>
      <c r="E19" s="99">
        <v>30000.0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49528</v>
      </c>
      <c r="D21" s="99">
        <v>0.0</v>
      </c>
      <c r="E21" s="99">
        <v>49528.0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276667</v>
      </c>
      <c r="D22" s="99">
        <v>153331.0</v>
      </c>
      <c r="E22" s="99">
        <v>33426.0</v>
      </c>
      <c r="F22" s="99">
        <v>89910.0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221567</v>
      </c>
      <c r="D25" s="99">
        <v>192172.0</v>
      </c>
      <c r="E25" s="99">
        <v>14207.0</v>
      </c>
      <c r="F25" s="99">
        <v>15188.0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6686</v>
      </c>
      <c r="D26" s="99">
        <v>6214.0</v>
      </c>
      <c r="E26" s="99">
        <v>169.0</v>
      </c>
      <c r="F26" s="99">
        <v>303.0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320126</v>
      </c>
      <c r="D31" s="99">
        <v>279480.0</v>
      </c>
      <c r="E31" s="99">
        <v>18064.0</v>
      </c>
      <c r="F31" s="99">
        <v>22582.0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46988</v>
      </c>
      <c r="D32" s="99">
        <v>11377.0</v>
      </c>
      <c r="E32" s="99">
        <v>34750.0</v>
      </c>
      <c r="F32" s="99">
        <v>861.0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c r="C34" s="98">
        <f t="shared" si="1"/>
        <v>523369</v>
      </c>
      <c r="D34" s="99">
        <v>523369.0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295906</v>
      </c>
      <c r="D35" s="99">
        <v>294121.0</v>
      </c>
      <c r="E35" s="99">
        <v>1785.0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227344</v>
      </c>
      <c r="D36" s="99">
        <v>121832.0</v>
      </c>
      <c r="E36" s="99">
        <v>72563.0</v>
      </c>
      <c r="F36" s="99">
        <v>32949.0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160716</v>
      </c>
      <c r="D37" s="99">
        <v>9259.0</v>
      </c>
      <c r="E37" s="99">
        <v>84068.0</v>
      </c>
      <c r="F37" s="99">
        <v>67389.0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130346</v>
      </c>
      <c r="D38" s="99">
        <v>89976.0</v>
      </c>
      <c r="E38" s="99">
        <v>0.0</v>
      </c>
      <c r="F38" s="99">
        <v>40370.0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7555768</v>
      </c>
      <c r="D40" s="103">
        <f t="shared" si="2"/>
        <v>5933064</v>
      </c>
      <c r="E40" s="103">
        <f t="shared" si="2"/>
        <v>837117</v>
      </c>
      <c r="F40" s="103">
        <f t="shared" si="2"/>
        <v>785587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PETS IN NEED</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890019.0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260485.0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114167.0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23204.0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7967913.0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3420002.0</v>
      </c>
      <c r="E12" s="108">
        <f>D11-D12</f>
        <v>4547911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6847671.0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45447.0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12728904</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426207.0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43713.0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469920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7758986.0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4499998.0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12258984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12728904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