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<sst xmlns="http://schemas.openxmlformats.org/spreadsheetml/2006/main" count="872" uniqueCount="254">
  <si>
    <t>LEADERSHIP NORTH CAROLINA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</si>
  <si>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</si>
  <si>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</si>
  <si>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</si>
  <si>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</si>
  <si>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</si>
  <si>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</si>
  <si>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</si>
  <si>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</si>
  <si>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</si>
  <si>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</si>
  <si>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</si>
  <si>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</si>
  <si>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</si>
  <si>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</si>
  <si>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</si>
  <si>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</si>
  <si>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</si>
  <si>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</si>
  <si>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</si>
  <si>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</si>
  <si>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</si>
  <si>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</si>
  <si>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</si>
  <si>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</si>
  <si>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</si>
  <si>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</si>
  <si>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</si>
  <si>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</si>
  <si>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</si>
  <si>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</si>
  <si>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</si>
  <si>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</si>
  <si>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</si>
  <si>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</si>
  <si>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</si>
  <si>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</si>
  <si>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</si>
  <si>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</si>
  <si>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</si>
  <si>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</si>
  <si>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</si>
  <si>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</si>
  <si>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</si>
  <si>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</si>
  <si>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</si>
  <si>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</si>
  <si>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</si>
  <si>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</si>
  <si>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</si>
  <si>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</si>
  <si>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</si>
  <si>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</si>
  <si>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</si>
  <si>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</si>
  <si>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</si>
  <si>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</si>
  <si>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</si>
  <si>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</si>
  <si>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</si>
  <si>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</si>
  <si>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</si>
  <si>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</si>
  <si>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</si>
  <si>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AND FEES</t>
  </si>
  <si>
    <t>SPECIAL EVENT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</si>
  <si>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</si>
  <si>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</si>
  <si>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</si>
  <si>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</si>
  <si>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</si>
  <si>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</si>
  <si>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</si>
  <si>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</si>
  <si>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</si>
  <si>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</si>
  <si>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</si>
  <si>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</si>
  <si>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</si>
  <si>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</si>
  <si>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</si>
  <si>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</si>
  <si>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</si>
  <si>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</si>
  <si>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</si>
  <si>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</si>
  <si>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</si>
  <si>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</si>
  <si>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</si>
  <si>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</si>
  <si>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</si>
  <si>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</si>
  <si>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</si>
  <si>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</si>
  <si>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</si>
  <si>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</si>
  <si>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</si>
  <si>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</si>
  <si>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</si>
  <si>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</si>
  <si>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</si>
  <si>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</si>
  <si>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</si>
  <si>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</si>
  <si>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</si>
  <si>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</si>
  <si>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</si>
  <si>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</si>
  <si>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</si>
  <si>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</si>
  <si>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</si>
  <si>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</si>
  <si>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</si>
  <si>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</si>
  <si>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</si>
  <si>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</si>
  <si>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</si>
  <si>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</si>
  <si>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</si>
  <si>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</si>
  <si>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</si>
  <si>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</si>
  <si>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</si>
  <si>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</si>
  <si>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</si>
  <si>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</si>
  <si>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</si>
  <si>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</si>
  <si>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</si>
  <si>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</si>
  <si>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</si>
  <si>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</si>
  <si>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</si>
  <si>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</si>
  <si>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</si>
  <si>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SESSION AND EVENT COSTS</t>
  </si>
  <si>
    <t>BANK CHARGES</t>
  </si>
  <si>
    <t>STAFF DEVELOPMENT</t>
  </si>
  <si>
    <t>EQUIPMENT RENTALS MINOR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</si>
  <si>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</si>
  <si>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</si>
  <si>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</si>
  <si>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</si>
  <si>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</si>
  <si>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</si>
  <si>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</si>
  <si>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</si>
  <si>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</si>
  <si>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</si>
  <si>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</si>
  <si>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</si>
  <si>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</si>
  <si>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</si>
  <si>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</si>
  <si>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</si>
  <si>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</si>
  <si>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</si>
  <si>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</si>
  <si>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</si>
  <si>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</si>
  <si>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</si>
  <si>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</si>
  <si>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</si>
  <si>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</si>
  <si>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</si>
  <si>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</si>
  <si>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</si>
  <si>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</si>
  <si>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</si>
  <si>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</si>
  <si>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</si>
  <si>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</si>
  <si>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</si>
  <si>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</si>
  <si>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</si>
  <si>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</si>
  <si>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</si>
  <si>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</si>
  <si>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</si>
  <si>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</si>
  <si>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</si>
  <si>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</si>
  <si>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</si>
  <si>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</si>
  <si>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</si>
  <si>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</si>
  <si>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</si>
  <si>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</si>
  <si>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</si>
  <si>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</si>
  <si>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</si>
  <si>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</si>
  <si>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</si>
  <si>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</si>
  <si>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</si>
  <si>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</si>
  <si>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</si>
  <si>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</si>
  <si>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</si>
  <si>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</si>
  <si>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</si>
  <si>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</si>
  <si>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</si>
  <si>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</si>
  <si>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</si>
  <si>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</si>
  <si>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</si>
  <si>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</si>
  <si>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</si>
  <si>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</si>
  <si>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</si>
  <si>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</si>
  <si>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</si>
  <si>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</si>
  <si>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</si>
  <si>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</si>
  <si>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</si>
  <si>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</si>
  <si>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</si>
  <si>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</si>
  <si>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</si>
  <si>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</si>
  <si>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</si>
  <si>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</si>
  <si>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</si>
  <si>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</si>
  <si>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</si>
  <si>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</si>
  <si>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</si>
  <si>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</si>
  <si>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</si>
  <si>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</si>
  <si>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</si>
  <si>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</si>
  <si>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</si>
  <si>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</si>
  <si>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</si>
  <si>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</si>
  <si>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</si>
  <si>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</si>
  <si>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 INCOME</t>
  </si>
  <si>
    <t>CONSULTING</t>
  </si>
  <si>
    <t>COMMUNICATIONS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</si>
  <si>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</si>
  <si>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</si>
  <si>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SESSION AND EVENT COST</t>
  </si>
  <si>
    <t>STAFF DEVELOPMEN</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</si>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</sst>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LEADERSHIP NORTH CAROLINA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963314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1146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962168</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80180.66667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270803</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3.377410182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265258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963314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80276.16667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3.304318218</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465506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963314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80276.16667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5.798807035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9.176217217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335425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670796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0.5000402507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428350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82558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510908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963314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0.5303649693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54886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428350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0.1281335357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2022'!D40</f>
        <v>824117</v>
      </c>
      <c r="E41" s="165">
        <f t="shared" ref="E41:E44" si="1">D41/$D$44</f>
        <v>0.8555019443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42836</v>
      </c>
      <c r="E42" s="165">
        <f t="shared" si="1"/>
        <v>0.04446732841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96361</v>
      </c>
      <c r="E43" s="165">
        <f t="shared" si="1"/>
        <v>0.1000307273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963314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259440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96361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2.692375546</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477761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54528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8.761755428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951305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LEADERSHIP NORTH CAROLINA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343214.0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343214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384150.0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384150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15077.0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21661.0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21661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21661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764102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LEADERSHIP NORTH CAROLINA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44500</v>
      </c>
      <c r="D4" s="99">
        <v>44500.0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204565</v>
      </c>
      <c r="D7" s="99">
        <v>173880.0</v>
      </c>
      <c r="E7" s="99">
        <v>12274.0</v>
      </c>
      <c r="F7" s="99">
        <v>18411.0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130627</v>
      </c>
      <c r="D9" s="99">
        <v>82994.0</v>
      </c>
      <c r="E9" s="99">
        <v>14066.0</v>
      </c>
      <c r="F9" s="99">
        <v>33567.0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13866</v>
      </c>
      <c r="D10" s="99">
        <v>8930.0</v>
      </c>
      <c r="E10" s="99">
        <v>1451.0</v>
      </c>
      <c r="F10" s="99">
        <v>3485.0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23867</v>
      </c>
      <c r="D11" s="99">
        <v>17083.0</v>
      </c>
      <c r="E11" s="99">
        <v>2293.0</v>
      </c>
      <c r="F11" s="99">
        <v>4491.0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22168</v>
      </c>
      <c r="D12" s="99">
        <v>16818.0</v>
      </c>
      <c r="E12" s="99">
        <v>1815.0</v>
      </c>
      <c r="F12" s="99">
        <v>3535.0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24094</v>
      </c>
      <c r="D16" s="99">
        <v>19275.0</v>
      </c>
      <c r="E16" s="99">
        <v>1205.0</v>
      </c>
      <c r="F16" s="99">
        <v>3614.0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514</v>
      </c>
      <c r="D22" s="99">
        <v>392.0</v>
      </c>
      <c r="E22" s="99">
        <v>35.0</v>
      </c>
      <c r="F22" s="99">
        <v>87.0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55057</v>
      </c>
      <c r="D23" s="99">
        <v>44075.0</v>
      </c>
      <c r="E23" s="99">
        <v>2746.0</v>
      </c>
      <c r="F23" s="99">
        <v>8236.0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19920</v>
      </c>
      <c r="D25" s="99">
        <v>15936.0</v>
      </c>
      <c r="E25" s="99">
        <v>996.0</v>
      </c>
      <c r="F25" s="99">
        <v>2988.0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15292</v>
      </c>
      <c r="D26" s="99">
        <v>12078.0</v>
      </c>
      <c r="E26" s="99">
        <v>1269.0</v>
      </c>
      <c r="F26" s="99">
        <v>1945.0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1641</v>
      </c>
      <c r="D28" s="99">
        <v>1487.0</v>
      </c>
      <c r="E28" s="99">
        <v>32.0</v>
      </c>
      <c r="F28" s="99">
        <v>122.0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2572</v>
      </c>
      <c r="D29" s="99">
        <v>0.0</v>
      </c>
      <c r="E29" s="99">
        <v>2572.0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1686</v>
      </c>
      <c r="D31" s="99">
        <v>1349.0</v>
      </c>
      <c r="E31" s="99">
        <v>84.0</v>
      </c>
      <c r="F31" s="99">
        <v>253.0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3482</v>
      </c>
      <c r="D32" s="99">
        <v>2785.0</v>
      </c>
      <c r="E32" s="99">
        <v>174.0</v>
      </c>
      <c r="F32" s="99">
        <v>523.0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245</v>
      </c>
      <c r="C34" s="98">
        <f t="shared" si="1"/>
        <v>193134</v>
      </c>
      <c r="D34" s="99">
        <v>192584.0</v>
      </c>
      <c r="E34" s="99">
        <v>550.0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11166</v>
      </c>
      <c r="D35" s="99">
        <v>6807.0</v>
      </c>
      <c r="E35" s="99">
        <v>1378.0</v>
      </c>
      <c r="F35" s="99">
        <v>2981.0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7326</v>
      </c>
      <c r="D36" s="99">
        <v>5861.0</v>
      </c>
      <c r="E36" s="99">
        <v>366.0</v>
      </c>
      <c r="F36" s="99">
        <v>1099.0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4400</v>
      </c>
      <c r="D37" s="99">
        <v>3515.0</v>
      </c>
      <c r="E37" s="99">
        <v>226.0</v>
      </c>
      <c r="F37" s="99">
        <v>659.0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8865</v>
      </c>
      <c r="D38" s="99">
        <v>6052.0</v>
      </c>
      <c r="E38" s="99">
        <v>975.0</v>
      </c>
      <c r="F38" s="99">
        <v>1838.0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788742</v>
      </c>
      <c r="D40" s="104">
        <f t="shared" si="2"/>
        <v>656401</v>
      </c>
      <c r="E40" s="104">
        <f t="shared" si="2"/>
        <v>44507</v>
      </c>
      <c r="F40" s="104">
        <f t="shared" si="2"/>
        <v>87834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LEADERSHIP NORTH CAROLINA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10210.0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151513.0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181231.0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21089.0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12572.0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9034.0</v>
      </c>
      <c r="E12" s="109">
        <f>D11-D12</f>
        <v>3538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609093.0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1914.0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978588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53836.0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7000.0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94772.0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155608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382946.0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440034.0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822980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978588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LEADERSHIP NORTH CAROLINA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788742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1686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787056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65588</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161723</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2.465740684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382946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788742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65728.5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5.826178903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609093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788742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65728.5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9.266802072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11.73254276</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384150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764102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0.5027470155</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335192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59901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395093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788742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0.5009153817</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37733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335192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0.1125713024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247</v>
      </c>
      <c r="D41" s="75">
        <f>'Expenses 2023'!D40</f>
        <v>656401</v>
      </c>
      <c r="E41" s="165">
        <f t="shared" ref="E41:E44" si="1">D41/$D$44</f>
        <v>0.8322125613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44507</v>
      </c>
      <c r="E42" s="165">
        <f t="shared" si="1"/>
        <v>0.05642783065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87834</v>
      </c>
      <c r="E43" s="165">
        <f t="shared" si="1"/>
        <v>0.1113596081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788742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343214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87834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3.907530114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364043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60836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5.984006181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978588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LEADERSHIP NORTH CAROLINA</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182</v>
      </c>
      <c r="D5" s="177">
        <f>'Ratios 2021'!D8</f>
        <v>5.910537697</v>
      </c>
      <c r="E5" s="177">
        <f>'Ratios 2022'!D8</f>
        <v>3.377410182</v>
      </c>
      <c r="F5" s="177">
        <f>'Ratios 2023'!D8</f>
        <v>2.465740684</v>
      </c>
      <c r="G5" s="177">
        <f>average(D5:F5)</f>
        <v>3.917896188</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190</v>
      </c>
      <c r="D10" s="149">
        <f>'Ratios 2021'!D14</f>
        <v>8.094299584</v>
      </c>
      <c r="E10" s="149">
        <f>'Ratios 2022'!D14</f>
        <v>3.304318218</v>
      </c>
      <c r="F10" s="149">
        <f>'Ratios 2023'!D14</f>
        <v>5.826178903</v>
      </c>
      <c r="G10" s="177">
        <f>average(D10:F10)</f>
        <v>5.741598902</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6.552104536</v>
      </c>
      <c r="E15" s="180">
        <f>'Ratios 2022'!D20</f>
        <v>5.798807035</v>
      </c>
      <c r="F15" s="180">
        <f>'Ratios 2023'!D20</f>
        <v>9.266802072</v>
      </c>
      <c r="G15" s="177">
        <f>average(D15:F15)</f>
        <v>7.205904548</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0.4673818473</v>
      </c>
      <c r="E20" s="163">
        <f>'Ratios 2022'!D26</f>
        <v>0.5000402507</v>
      </c>
      <c r="F20" s="163">
        <f>'Ratios 2023'!D26</f>
        <v>0.5027470155</v>
      </c>
      <c r="G20" s="181">
        <f>average(D20:F20)</f>
        <v>0.4900563712</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0.6379080233</v>
      </c>
      <c r="E25" s="163">
        <f>'Ratios 2022'!D33</f>
        <v>0.5303649693</v>
      </c>
      <c r="F25" s="163">
        <f>'Ratios 2023'!D33</f>
        <v>0.5009153817</v>
      </c>
      <c r="G25" s="181">
        <f>average(D25:F25)</f>
        <v>0.5563961247</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0.1402061447</v>
      </c>
      <c r="E30" s="163">
        <f>'Ratios 2022'!D38</f>
        <v>0.1281335357</v>
      </c>
      <c r="F30" s="163">
        <f>'Ratios 2023'!D38</f>
        <v>0.1125713024</v>
      </c>
      <c r="G30" s="181">
        <f>average(D30:F30)</f>
        <v>0.1269703276</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0.8360846565</v>
      </c>
      <c r="E35" s="163">
        <f>'Ratios 2022'!E41</f>
        <v>0.8555019443</v>
      </c>
      <c r="F35" s="163">
        <f>'Ratios 2023'!E41</f>
        <v>0.8322125613</v>
      </c>
      <c r="G35" s="181">
        <f t="shared" ref="G35:G37" si="1">average(D35:F35)</f>
        <v>0.8412663874</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0.05775744524</v>
      </c>
      <c r="E36" s="163">
        <f>'Ratios 2022'!E42</f>
        <v>0.04446732841</v>
      </c>
      <c r="F36" s="163">
        <f>'Ratios 2023'!E42</f>
        <v>0.05642783065</v>
      </c>
      <c r="G36" s="181">
        <f t="shared" si="1"/>
        <v>0.05288420143</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0.1061578983</v>
      </c>
      <c r="E37" s="163">
        <f>'Ratios 2022'!E43</f>
        <v>0.1000307273</v>
      </c>
      <c r="F37" s="163">
        <f>'Ratios 2023'!E43</f>
        <v>0.1113596081</v>
      </c>
      <c r="G37" s="181">
        <f t="shared" si="1"/>
        <v>0.1058494112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5.591925036</v>
      </c>
      <c r="E42" s="166">
        <f>'Ratios 2022'!D49</f>
        <v>2.692375546</v>
      </c>
      <c r="F42" s="166">
        <f>'Ratios 2023'!D49</f>
        <v>3.907530114</v>
      </c>
      <c r="G42" s="183">
        <f>average(D42:F42)</f>
        <v>4.063943565</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15.35197302</v>
      </c>
      <c r="E47" s="149">
        <f>'Ratios 2022'!D54</f>
        <v>8.761755428</v>
      </c>
      <c r="F47" s="149">
        <f>'Ratios 2023'!D54</f>
        <v>5.984006181</v>
      </c>
      <c r="G47" s="177">
        <f>average(D47:F47)</f>
        <v>10.03257821</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LEADERSHIP NORTH CAROLINA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LEADERSHIP NORTH CAROLINA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71473.0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380869.0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452342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319275.0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14951.0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334226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10236.0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18095.0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18095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18095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814899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LEADERSHIP NORTH CAROLINA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26200</v>
      </c>
      <c r="D4" s="99">
        <v>26200.0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198668</v>
      </c>
      <c r="D7" s="99">
        <v>171394.0</v>
      </c>
      <c r="E7" s="99">
        <v>11135.0</v>
      </c>
      <c r="F7" s="99">
        <v>16139.0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204738</v>
      </c>
      <c r="D9" s="99">
        <v>162545.0</v>
      </c>
      <c r="E9" s="99">
        <v>11987.0</v>
      </c>
      <c r="F9" s="99">
        <v>30206.0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19200</v>
      </c>
      <c r="D10" s="99">
        <v>15201.0</v>
      </c>
      <c r="E10" s="99">
        <v>1137.0</v>
      </c>
      <c r="F10" s="99">
        <v>2862.0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37360</v>
      </c>
      <c r="D11" s="99">
        <v>29921.0</v>
      </c>
      <c r="E11" s="99">
        <v>2764.0</v>
      </c>
      <c r="F11" s="99">
        <v>4675.0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26118</v>
      </c>
      <c r="D12" s="99">
        <v>21796.0</v>
      </c>
      <c r="E12" s="99">
        <v>1350.0</v>
      </c>
      <c r="F12" s="99">
        <v>2972.0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29194</v>
      </c>
      <c r="D16" s="99">
        <v>23354.0</v>
      </c>
      <c r="E16" s="99">
        <v>1461.0</v>
      </c>
      <c r="F16" s="99">
        <v>4379.0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4283</v>
      </c>
      <c r="D21" s="99">
        <v>0.0</v>
      </c>
      <c r="E21" s="99">
        <v>0.0</v>
      </c>
      <c r="F21" s="99">
        <v>4283.0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983</v>
      </c>
      <c r="D22" s="99">
        <v>877.0</v>
      </c>
      <c r="E22" s="99">
        <v>67.0</v>
      </c>
      <c r="F22" s="99">
        <v>39.0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31592</v>
      </c>
      <c r="D23" s="99">
        <v>25352.0</v>
      </c>
      <c r="E23" s="99">
        <v>1560.0</v>
      </c>
      <c r="F23" s="99">
        <v>4680.0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3174</v>
      </c>
      <c r="D25" s="99">
        <v>2540.0</v>
      </c>
      <c r="E25" s="99">
        <v>158.0</v>
      </c>
      <c r="F25" s="99">
        <v>476.0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15335</v>
      </c>
      <c r="D26" s="99">
        <v>12511.0</v>
      </c>
      <c r="E26" s="99">
        <v>1421.0</v>
      </c>
      <c r="F26" s="99">
        <v>1403.0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421</v>
      </c>
      <c r="D29" s="99">
        <v>0.0</v>
      </c>
      <c r="E29" s="99">
        <v>421.0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1252</v>
      </c>
      <c r="D31" s="99">
        <v>1002.0</v>
      </c>
      <c r="E31" s="99">
        <v>62.0</v>
      </c>
      <c r="F31" s="99">
        <v>188.0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1979</v>
      </c>
      <c r="D32" s="99">
        <v>0.0</v>
      </c>
      <c r="E32" s="99">
        <v>1979.0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124962</v>
      </c>
      <c r="D34" s="99">
        <v>124585.0</v>
      </c>
      <c r="E34" s="99">
        <v>377.0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12073</v>
      </c>
      <c r="D35" s="99">
        <v>4196.0</v>
      </c>
      <c r="E35" s="99">
        <v>1282.0</v>
      </c>
      <c r="F35" s="99">
        <v>6595.0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6061</v>
      </c>
      <c r="D36" s="99">
        <v>5982.0</v>
      </c>
      <c r="E36" s="99">
        <v>79.0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5194</v>
      </c>
      <c r="D37" s="99">
        <v>4156.0</v>
      </c>
      <c r="E37" s="99">
        <v>259.0</v>
      </c>
      <c r="F37" s="99">
        <v>779.0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13210</v>
      </c>
      <c r="D38" s="99">
        <v>5482.0</v>
      </c>
      <c r="E38" s="99">
        <v>6512.0</v>
      </c>
      <c r="F38" s="99">
        <v>1216.0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761997</v>
      </c>
      <c r="D40" s="104">
        <f t="shared" si="2"/>
        <v>637094</v>
      </c>
      <c r="E40" s="104">
        <f t="shared" si="2"/>
        <v>44011</v>
      </c>
      <c r="F40" s="104">
        <f t="shared" si="2"/>
        <v>80892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LEADERSHIP NORTH CAROLINA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43079.0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331622.0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349477.0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31354.0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18268.0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9832.0</v>
      </c>
      <c r="E12" s="109">
        <f>D11-D12</f>
        <v>8436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416057.0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1180025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49214.0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14088.0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63302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513986.0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602737.0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1116723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1180025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LEADERSHIP NORTH CAROLINA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761997</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1252</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760745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63395.41667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374701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5.910537697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513986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761997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63499.75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8.094299584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416057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761997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63499.75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6.552104536</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12.46264223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380869</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814899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0.4673818473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403406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82678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486084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761997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0.6379080233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56560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403406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0.1402061447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637094</v>
      </c>
      <c r="E41" s="165">
        <f t="shared" ref="E41:E44" si="1">D41/$D$44</f>
        <v>0.8360846565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44011</v>
      </c>
      <c r="E42" s="165">
        <f t="shared" si="1"/>
        <v>0.05775744524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80892</v>
      </c>
      <c r="E43" s="165">
        <f t="shared" si="1"/>
        <v>0.1061578983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761997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452342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80892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5.591925036</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755532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49214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15.35197302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1180025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LEADERSHIP NORTH CAROLINA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259440.0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259440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335425.0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18200.0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353625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14846.0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42431.0</v>
      </c>
      <c r="E26" s="50">
        <v>190.0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42431</v>
      </c>
      <c r="E28" s="75">
        <f t="shared" si="2"/>
        <v>190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42621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240</v>
      </c>
      <c r="D39" s="74"/>
      <c r="E39" s="48">
        <v>264.0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264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670796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LEADERSHIP NORTH CAROLINA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40825</v>
      </c>
      <c r="D4" s="99">
        <v>40825.0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225822</v>
      </c>
      <c r="D7" s="99">
        <v>191949.0</v>
      </c>
      <c r="E7" s="99">
        <v>13549.0</v>
      </c>
      <c r="F7" s="99">
        <v>20324.0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202528</v>
      </c>
      <c r="D9" s="99">
        <v>159378.0</v>
      </c>
      <c r="E9" s="99">
        <v>11648.0</v>
      </c>
      <c r="F9" s="99">
        <v>31502.0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19273</v>
      </c>
      <c r="D10" s="99">
        <v>15184.0</v>
      </c>
      <c r="E10" s="99">
        <v>1181.0</v>
      </c>
      <c r="F10" s="99">
        <v>2908.0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35613</v>
      </c>
      <c r="D11" s="99">
        <v>28078.0</v>
      </c>
      <c r="E11" s="99">
        <v>2930.0</v>
      </c>
      <c r="F11" s="99">
        <v>4605.0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27672</v>
      </c>
      <c r="D12" s="99">
        <v>22778.0</v>
      </c>
      <c r="E12" s="99">
        <v>1605.0</v>
      </c>
      <c r="F12" s="99">
        <v>3289.0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30276</v>
      </c>
      <c r="D16" s="99">
        <v>24220.0</v>
      </c>
      <c r="E16" s="99">
        <v>1515.0</v>
      </c>
      <c r="F16" s="99">
        <v>4541.0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1575</v>
      </c>
      <c r="D21" s="99">
        <v>1575.0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341</v>
      </c>
      <c r="D22" s="99">
        <v>279.0</v>
      </c>
      <c r="E22" s="99">
        <v>5.0</v>
      </c>
      <c r="F22" s="99">
        <v>57.0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62333</v>
      </c>
      <c r="D23" s="99">
        <v>50021.0</v>
      </c>
      <c r="E23" s="99">
        <v>3078.0</v>
      </c>
      <c r="F23" s="99">
        <v>9234.0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19764</v>
      </c>
      <c r="D25" s="99">
        <v>15812.0</v>
      </c>
      <c r="E25" s="99">
        <v>987.0</v>
      </c>
      <c r="F25" s="99">
        <v>2965.0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18966</v>
      </c>
      <c r="D26" s="99">
        <v>15886.0</v>
      </c>
      <c r="E26" s="99">
        <v>1114.0</v>
      </c>
      <c r="F26" s="99">
        <v>1966.0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1373</v>
      </c>
      <c r="D28" s="99">
        <v>722.0</v>
      </c>
      <c r="E28" s="99">
        <v>581.0</v>
      </c>
      <c r="F28" s="99">
        <v>70.0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384</v>
      </c>
      <c r="D29" s="99">
        <v>0.0</v>
      </c>
      <c r="E29" s="99">
        <v>384.0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1146</v>
      </c>
      <c r="D31" s="99">
        <v>916.0</v>
      </c>
      <c r="E31" s="99">
        <v>58.0</v>
      </c>
      <c r="F31" s="99">
        <v>172.0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3559</v>
      </c>
      <c r="D32" s="99">
        <v>2847.0</v>
      </c>
      <c r="E32" s="99">
        <v>178.0</v>
      </c>
      <c r="F32" s="99">
        <v>534.0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222523</v>
      </c>
      <c r="D34" s="99">
        <v>222523.0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16700</v>
      </c>
      <c r="D35" s="99">
        <v>13360.0</v>
      </c>
      <c r="E35" s="99">
        <v>835.0</v>
      </c>
      <c r="F35" s="99">
        <v>2505.0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10083</v>
      </c>
      <c r="D36" s="99">
        <v>4076.0</v>
      </c>
      <c r="E36" s="99">
        <v>1654.0</v>
      </c>
      <c r="F36" s="99">
        <v>4353.0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5542</v>
      </c>
      <c r="D37" s="99">
        <v>4434.0</v>
      </c>
      <c r="E37" s="99">
        <v>277.0</v>
      </c>
      <c r="F37" s="99">
        <v>831.0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17016</v>
      </c>
      <c r="D38" s="99">
        <v>9254.0</v>
      </c>
      <c r="E38" s="99">
        <v>1257.0</v>
      </c>
      <c r="F38" s="99">
        <v>6505.0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963314</v>
      </c>
      <c r="D40" s="104">
        <f t="shared" si="2"/>
        <v>824117</v>
      </c>
      <c r="E40" s="104">
        <f t="shared" si="2"/>
        <v>42836</v>
      </c>
      <c r="F40" s="104">
        <f t="shared" si="2"/>
        <v>96361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LEADERSHIP NORTH CAROLINA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2497.0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268306.0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199653.0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7305.0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11376.0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7348.0</v>
      </c>
      <c r="E12" s="109">
        <f>D11-D12</f>
        <v>4028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465506.0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4010.0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951305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47528.0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7000.0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87149.0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141677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265258.0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544370.0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809628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951305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