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<sst xmlns="http://schemas.openxmlformats.org/spreadsheetml/2006/main" count="863" uniqueCount="248">
  <si>
    <t>ONE MILLION DEGREES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</si>
  <si>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</si>
  <si>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</si>
  <si>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</si>
  <si>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</si>
  <si>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</si>
  <si>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</si>
  <si>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</si>
  <si>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</si>
  <si>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</si>
  <si>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</si>
  <si>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</si>
  <si>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</si>
  <si>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</si>
  <si>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</si>
  <si>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</si>
  <si>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</si>
  <si>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</si>
  <si>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</si>
  <si>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</si>
  <si>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</si>
  <si>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</si>
  <si>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</si>
  <si>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</si>
  <si>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</si>
  <si>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</si>
  <si>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</si>
  <si>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</si>
  <si>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</si>
  <si>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</si>
  <si>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</si>
  <si>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</si>
  <si>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</si>
  <si>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</si>
  <si>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</si>
  <si>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</si>
  <si>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</si>
  <si>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</si>
  <si>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</si>
  <si>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</si>
  <si>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</si>
  <si>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</si>
  <si>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</si>
  <si>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</si>
  <si>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</si>
  <si>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</si>
  <si>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</si>
  <si>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</si>
  <si>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</si>
  <si>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</si>
  <si>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</si>
  <si>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</si>
  <si>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</si>
  <si>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</si>
  <si>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</si>
  <si>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</si>
  <si>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</si>
  <si>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</si>
  <si>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</si>
  <si>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</si>
  <si>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</si>
  <si>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</si>
  <si>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</si>
  <si>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</si>
  <si>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APPRENTICESHIP PRGM</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</si>
  <si>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</si>
  <si>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</si>
  <si>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</si>
  <si>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</si>
  <si>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</si>
  <si>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</si>
  <si>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</si>
  <si>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</si>
  <si>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</si>
  <si>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</si>
  <si>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</si>
  <si>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</si>
  <si>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</si>
  <si>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</si>
  <si>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</si>
  <si>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</si>
  <si>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</si>
  <si>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</si>
  <si>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</si>
  <si>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</si>
  <si>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</si>
  <si>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</si>
  <si>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</si>
  <si>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</si>
  <si>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</si>
  <si>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</si>
  <si>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</si>
  <si>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</si>
  <si>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</si>
  <si>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</si>
  <si>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</si>
  <si>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</si>
  <si>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</si>
  <si>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</si>
  <si>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</si>
  <si>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</si>
  <si>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</si>
  <si>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</si>
  <si>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</si>
  <si>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</si>
  <si>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</si>
  <si>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</si>
  <si>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</si>
  <si>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</si>
  <si>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</si>
  <si>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</si>
  <si>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</si>
  <si>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</si>
  <si>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</si>
  <si>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</si>
  <si>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</si>
  <si>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</si>
  <si>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</si>
  <si>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</si>
  <si>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</si>
  <si>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</si>
  <si>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</si>
  <si>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</si>
  <si>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</si>
  <si>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</si>
  <si>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</si>
  <si>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</si>
  <si>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</si>
  <si>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</si>
  <si>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</si>
  <si>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</si>
  <si>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</si>
  <si>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</si>
  <si>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</si>
  <si>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</si>
  <si>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</si>
  <si>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</si>
  <si>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</si>
  <si>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</si>
  <si>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</si>
  <si>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</si>
  <si>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</si>
  <si>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</si>
  <si>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</si>
  <si>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</si>
  <si>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</si>
  <si>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</si>
  <si>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</si>
  <si>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</si>
  <si>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</si>
  <si>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</si>
  <si>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</si>
  <si>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</si>
  <si>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</si>
  <si>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</si>
  <si>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</si>
  <si>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</si>
  <si>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</si>
  <si>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</si>
  <si>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</si>
  <si>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</si>
  <si>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</si>
  <si>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</si>
  <si>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</si>
  <si>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</si>
  <si>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</si>
  <si>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</si>
  <si>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</si>
  <si>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</si>
  <si>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</si>
  <si>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</si>
  <si>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</si>
  <si>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</si>
  <si>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</si>
  <si>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</si>
  <si>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</si>
  <si>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</si>
  <si>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</si>
  <si>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</si>
  <si>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</si>
  <si>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</si>
  <si>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</si>
  <si>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</si>
  <si>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</si>
  <si>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</si>
  <si>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</si>
  <si>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</si>
  <si>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</si>
  <si>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</si>
  <si>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</si>
  <si>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</si>
  <si>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</si>
  <si>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</si>
  <si>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</si>
  <si>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</si>
  <si>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</si>
  <si>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</si>
  <si>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</si>
  <si>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</si>
  <si>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</si>
  <si>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</si>
  <si>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</si>
  <si>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</si>
  <si>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</si>
  <si>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</si>
  <si>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</si>
  <si>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</si>
  <si>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</si>
  <si>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</si>
  <si>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</si>
  <si>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</si>
  <si>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</si>
  <si>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</si>
  <si>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</si>
  <si>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</si>
  <si>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</si>
  <si>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</si>
  <si>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</si>
  <si>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</si>
  <si>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</si>
  <si>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</si>
  <si>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</si>
  <si>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</si>
  <si>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</si>
  <si>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</si>
  <si>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</si>
  <si>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</si>
  <si>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</si>
  <si>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</si>
  <si>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</si>
  <si>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</si>
  <si>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</si>
  <si>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</si>
  <si>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</si>
  <si>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</si>
  <si>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</si>
  <si>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</si>
  <si>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STUDENT DEVELOPMENT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</si>
  <si>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</si>
  <si>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</si>
  <si>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MISCELLANEOUS REVENUE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</si>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</sst>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ONE MILLION DEGREES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6923352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6923352</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576946</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3383888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5.865172824</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12221786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6923352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576946</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21.18358737</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12999908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6923352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576946</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22.53227858</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28.39745141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2023'!F10:F15)</f>
        <v>24079540</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26152227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0.9207452964</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3966034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775857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4741891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6923352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0.6849125973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476037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3966034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0.1200284718</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238</v>
      </c>
      <c r="D41" s="75">
        <f>'Expenses 2022'!D40</f>
        <v>4396453</v>
      </c>
      <c r="E41" s="165">
        <f t="shared" ref="E41:E44" si="1">D41/$D$44</f>
        <v>0.6350179797</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1776551</v>
      </c>
      <c r="E42" s="165">
        <f t="shared" si="1"/>
        <v>0.2566027265</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750348</v>
      </c>
      <c r="E43" s="165">
        <f t="shared" si="1"/>
        <v>0.1083792937</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6923352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25702691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750348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34.25436064</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12793804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257305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49.72232953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25793712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ONE MILLION DEGREES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493718.0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354555.0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5167361.0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6015634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313556.0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313556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1023711.0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112500.0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300085.0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-187585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4060.0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4060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7169376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ONE MILLION DEGREES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612478</v>
      </c>
      <c r="D4" s="99">
        <v>612478.0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334156</v>
      </c>
      <c r="D7" s="99">
        <v>167078.0</v>
      </c>
      <c r="E7" s="99">
        <v>167078.0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4653186</v>
      </c>
      <c r="D9" s="99">
        <v>2975883.0</v>
      </c>
      <c r="E9" s="99">
        <v>1086046.0</v>
      </c>
      <c r="F9" s="99">
        <v>591257.0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58310</v>
      </c>
      <c r="D10" s="99">
        <v>38956.0</v>
      </c>
      <c r="E10" s="99">
        <v>10428.0</v>
      </c>
      <c r="F10" s="99">
        <v>8926.0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597433</v>
      </c>
      <c r="D11" s="99">
        <v>378232.0</v>
      </c>
      <c r="E11" s="99">
        <v>146792.0</v>
      </c>
      <c r="F11" s="99">
        <v>72409.0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374791</v>
      </c>
      <c r="D12" s="99">
        <v>236451.0</v>
      </c>
      <c r="E12" s="99">
        <v>93669.0</v>
      </c>
      <c r="F12" s="99">
        <v>44671.0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11938</v>
      </c>
      <c r="D15" s="99">
        <v>0.0</v>
      </c>
      <c r="E15" s="99">
        <v>11938.0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159033</v>
      </c>
      <c r="D16" s="99">
        <v>0.0</v>
      </c>
      <c r="E16" s="99">
        <v>159033.0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1060458</v>
      </c>
      <c r="D20" s="99">
        <v>591300.0</v>
      </c>
      <c r="E20" s="99">
        <v>180524.0</v>
      </c>
      <c r="F20" s="99">
        <v>288634.0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50157</v>
      </c>
      <c r="D21" s="99">
        <v>41067.0</v>
      </c>
      <c r="E21" s="99">
        <v>8615.0</v>
      </c>
      <c r="F21" s="99">
        <v>475.0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333025</v>
      </c>
      <c r="D22" s="99">
        <v>163978.0</v>
      </c>
      <c r="E22" s="99">
        <v>149926.0</v>
      </c>
      <c r="F22" s="99">
        <v>19121.0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160248</v>
      </c>
      <c r="D23" s="99">
        <v>2095.0</v>
      </c>
      <c r="E23" s="99">
        <v>143581.0</v>
      </c>
      <c r="F23" s="99">
        <v>14572.0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1611</v>
      </c>
      <c r="D25" s="99">
        <v>1611.0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60311</v>
      </c>
      <c r="D26" s="99">
        <v>30307.0</v>
      </c>
      <c r="E26" s="99">
        <v>17550.0</v>
      </c>
      <c r="F26" s="99">
        <v>12454.0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3989</v>
      </c>
      <c r="D31" s="99">
        <v>3989.0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57430</v>
      </c>
      <c r="D32" s="99">
        <v>48371.0</v>
      </c>
      <c r="E32" s="99">
        <v>4859.0</v>
      </c>
      <c r="F32" s="99">
        <v>4200.0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237</v>
      </c>
      <c r="C34" s="98">
        <f t="shared" si="1"/>
        <v>31294</v>
      </c>
      <c r="D34" s="99">
        <v>31279.0</v>
      </c>
      <c r="E34" s="99">
        <v>15.0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8559848</v>
      </c>
      <c r="D40" s="104">
        <f t="shared" si="2"/>
        <v>5323075</v>
      </c>
      <c r="E40" s="104">
        <f t="shared" si="2"/>
        <v>2180054</v>
      </c>
      <c r="F40" s="104">
        <f t="shared" si="2"/>
        <v>1056719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ONE MILLION DEGREES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317664.0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755.0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5622050.0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147642.0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50247.0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71800.0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3989.0</v>
      </c>
      <c r="E12" s="109">
        <f>D11-D12</f>
        <v>67811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1.8328985E7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24535154</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309005.0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309005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1.2109115E7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1.2117034E7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24226149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24535154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ONE MILLION DEGREES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8559848</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3989</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8555859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712988.25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318419</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0.4465978226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12109115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8559848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713320.6667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16.9756963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18328985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8559848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713320.6667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25.69529506</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26.14189288</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5167361</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7169376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0.7207546375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4987342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1030534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6017876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8559848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0.703035381</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655743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4987342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0.1314814585</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241</v>
      </c>
      <c r="D41" s="75">
        <f>'Expenses 2023'!D40</f>
        <v>5323075</v>
      </c>
      <c r="E41" s="165">
        <f t="shared" ref="E41:E44" si="1">D41/$D$44</f>
        <v>0.6218655985</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2180054</v>
      </c>
      <c r="E42" s="165">
        <f t="shared" si="1"/>
        <v>0.254683728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1056719</v>
      </c>
      <c r="E43" s="165">
        <f t="shared" si="1"/>
        <v>0.1234506734</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8559848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6015634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1056719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5.692747078</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6138358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309005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19.86491481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24535154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ONE MILLION DEGREES</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179</v>
      </c>
      <c r="D5" s="177">
        <f>'Ratios 2021'!D8</f>
        <v>1.757666806</v>
      </c>
      <c r="E5" s="177">
        <f>'Ratios 2022'!D8</f>
        <v>5.865172824</v>
      </c>
      <c r="F5" s="177">
        <f>'Ratios 2023'!D8</f>
        <v>0.4465978226</v>
      </c>
      <c r="G5" s="177">
        <f>average(D5:F5)</f>
        <v>2.689812484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187</v>
      </c>
      <c r="D10" s="149">
        <f>'Ratios 2021'!D14</f>
        <v>10.72859467</v>
      </c>
      <c r="E10" s="149">
        <f>'Ratios 2022'!D14</f>
        <v>21.18358737</v>
      </c>
      <c r="F10" s="149">
        <f>'Ratios 2023'!D14</f>
        <v>16.9756963</v>
      </c>
      <c r="G10" s="177">
        <f>average(D10:F10)</f>
        <v>16.29595945</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11.56662687</v>
      </c>
      <c r="E15" s="180">
        <f>'Ratios 2022'!D20</f>
        <v>22.53227858</v>
      </c>
      <c r="F15" s="180">
        <f>'Ratios 2023'!D20</f>
        <v>25.69529506</v>
      </c>
      <c r="G15" s="177">
        <f>average(D15:F15)</f>
        <v>19.93140017</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0.6772242549</v>
      </c>
      <c r="E20" s="163">
        <f>'Ratios 2022'!D26</f>
        <v>0.9207452964</v>
      </c>
      <c r="F20" s="163">
        <f>'Ratios 2023'!D26</f>
        <v>0.7207546375</v>
      </c>
      <c r="G20" s="181">
        <f>average(D20:F20)</f>
        <v>0.7729080629</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0.645867645</v>
      </c>
      <c r="E25" s="163">
        <f>'Ratios 2022'!D33</f>
        <v>0.6849125973</v>
      </c>
      <c r="F25" s="163">
        <f>'Ratios 2023'!D33</f>
        <v>0.703035381</v>
      </c>
      <c r="G25" s="181">
        <f>average(D25:F25)</f>
        <v>0.6779385411</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0.1050256885</v>
      </c>
      <c r="E30" s="163">
        <f>'Ratios 2022'!D38</f>
        <v>0.1200284718</v>
      </c>
      <c r="F30" s="163">
        <f>'Ratios 2023'!D38</f>
        <v>0.1314814585</v>
      </c>
      <c r="G30" s="181">
        <f>average(D30:F30)</f>
        <v>0.1188452062</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0.6427017254</v>
      </c>
      <c r="E35" s="163">
        <f>'Ratios 2022'!E41</f>
        <v>0.6350179797</v>
      </c>
      <c r="F35" s="163">
        <f>'Ratios 2023'!E41</f>
        <v>0.6218655985</v>
      </c>
      <c r="G35" s="181">
        <f t="shared" ref="G35:G37" si="1">average(D35:F35)</f>
        <v>0.6331951012</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0.2439618091</v>
      </c>
      <c r="E36" s="163">
        <f>'Ratios 2022'!E42</f>
        <v>0.2566027265</v>
      </c>
      <c r="F36" s="163">
        <f>'Ratios 2023'!E42</f>
        <v>0.254683728</v>
      </c>
      <c r="G36" s="181">
        <f t="shared" si="1"/>
        <v>0.2517494212</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0.1133364656</v>
      </c>
      <c r="E37" s="163">
        <f>'Ratios 2022'!E43</f>
        <v>0.1083792937</v>
      </c>
      <c r="F37" s="163">
        <f>'Ratios 2023'!E43</f>
        <v>0.1234506734</v>
      </c>
      <c r="G37" s="181">
        <f t="shared" si="1"/>
        <v>0.1150554776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9.185770185</v>
      </c>
      <c r="E42" s="166">
        <f>'Ratios 2022'!D49</f>
        <v>34.25436064</v>
      </c>
      <c r="F42" s="166">
        <f>'Ratios 2023'!D49</f>
        <v>5.692747078</v>
      </c>
      <c r="G42" s="183">
        <f>average(D42:F42)</f>
        <v>16.37762597</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5.460645645</v>
      </c>
      <c r="E47" s="149">
        <f>'Ratios 2022'!D54</f>
        <v>49.72232953</v>
      </c>
      <c r="F47" s="149">
        <f>'Ratios 2023'!D54</f>
        <v>19.86491481</v>
      </c>
      <c r="G47" s="177">
        <f>average(D47:F47)</f>
        <v>25.01596333</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0.06314051726</v>
      </c>
      <c r="E52" s="184">
        <f>'Ratios 2022'!D59</f>
        <v>0</v>
      </c>
      <c r="F52" s="184">
        <f>'Ratios 2023'!D59</f>
        <v>0</v>
      </c>
      <c r="G52" s="185">
        <f>average(D52:F52)</f>
        <v>0.02104683909</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ONE MILLION DEGREES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ONE MILLION DEGREES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517470.0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914319.0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3505094.0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4936883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179806.0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179806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46393.0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125121.0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116426.0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8695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3900.0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3900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5175677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ONE MILLION DEGREES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589236</v>
      </c>
      <c r="D4" s="99">
        <v>589236.0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203216</v>
      </c>
      <c r="D7" s="99">
        <v>40644.0</v>
      </c>
      <c r="E7" s="99">
        <v>81286.0</v>
      </c>
      <c r="F7" s="99">
        <v>81286.0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2390359</v>
      </c>
      <c r="D9" s="99">
        <v>1655882.0</v>
      </c>
      <c r="E9" s="99">
        <v>431088.0</v>
      </c>
      <c r="F9" s="99">
        <v>303389.0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26632</v>
      </c>
      <c r="D10" s="99">
        <v>17707.0</v>
      </c>
      <c r="E10" s="99">
        <v>5348.0</v>
      </c>
      <c r="F10" s="99">
        <v>3577.0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245760</v>
      </c>
      <c r="D11" s="99">
        <v>163403.0</v>
      </c>
      <c r="E11" s="99">
        <v>49351.0</v>
      </c>
      <c r="F11" s="99">
        <v>33006.0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196780</v>
      </c>
      <c r="D12" s="99">
        <v>130838.0</v>
      </c>
      <c r="E12" s="99">
        <v>39515.0</v>
      </c>
      <c r="F12" s="99">
        <v>26427.0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33632</v>
      </c>
      <c r="D15" s="99">
        <v>0.0</v>
      </c>
      <c r="E15" s="99">
        <v>33632.0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49233</v>
      </c>
      <c r="D16" s="99">
        <v>0.0</v>
      </c>
      <c r="E16" s="99">
        <v>49233.0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590246</v>
      </c>
      <c r="D20" s="99">
        <v>164993.0</v>
      </c>
      <c r="E20" s="99">
        <v>379456.0</v>
      </c>
      <c r="F20" s="99">
        <v>45797.0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64926</v>
      </c>
      <c r="D21" s="99">
        <v>39925.0</v>
      </c>
      <c r="E21" s="99">
        <v>20659.0</v>
      </c>
      <c r="F21" s="99">
        <v>4342.0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137517</v>
      </c>
      <c r="D22" s="99">
        <v>72754.0</v>
      </c>
      <c r="E22" s="99">
        <v>34851.0</v>
      </c>
      <c r="F22" s="99">
        <v>29912.0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104687</v>
      </c>
      <c r="D23" s="99">
        <v>70525.0</v>
      </c>
      <c r="E23" s="99">
        <v>26669.0</v>
      </c>
      <c r="F23" s="99">
        <v>7493.0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1163</v>
      </c>
      <c r="D25" s="99">
        <v>107.0</v>
      </c>
      <c r="E25" s="99">
        <v>1056.0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39866</v>
      </c>
      <c r="D26" s="99">
        <v>37137.0</v>
      </c>
      <c r="E26" s="99">
        <v>2470.0</v>
      </c>
      <c r="F26" s="99">
        <v>259.0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26819</v>
      </c>
      <c r="D32" s="99">
        <v>22589.0</v>
      </c>
      <c r="E32" s="99">
        <v>2269.0</v>
      </c>
      <c r="F32" s="99">
        <v>1961.0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41994</v>
      </c>
      <c r="D34" s="99">
        <v>41994.0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4742066</v>
      </c>
      <c r="D40" s="104">
        <f t="shared" si="2"/>
        <v>3047734</v>
      </c>
      <c r="E40" s="104">
        <f t="shared" si="2"/>
        <v>1156883</v>
      </c>
      <c r="F40" s="104">
        <f t="shared" si="2"/>
        <v>537449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ONE MILLION DEGREES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694581.0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1912181.0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85309.0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153850.0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153850.0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4570809.0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7262880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224490.0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268505.0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458582.0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951577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4239642.0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2071661.0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6311303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7262880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ONE MILLION DEGREES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4742066</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4742066</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395172.1667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694581</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1.757666806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4239642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4742066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395172.1667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10.72859467</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4570809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4742066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395172.1667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11.56662687</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13.32429367</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3505094</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5175677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0.6772242549</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2593575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469172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3062747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4742066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0.645867645</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272392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2593575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0.1050256885</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3047734</v>
      </c>
      <c r="E41" s="165">
        <f t="shared" ref="E41:E44" si="1">D41/$D$44</f>
        <v>0.6427017254</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1156883</v>
      </c>
      <c r="E42" s="165">
        <f t="shared" si="1"/>
        <v>0.2439618091</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537449</v>
      </c>
      <c r="E43" s="165">
        <f t="shared" si="1"/>
        <v>0.1133364656</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4742066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4936883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537449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9.185770185</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2692071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492995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5.460645645</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458582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7262880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0.06314051726</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ONE MILLION DEGREES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497951.0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1125200.0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2.407954E7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25702691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341442.0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341442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249178.0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117500.0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260472.0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-142972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1888.0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1888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26152227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ONE MILLION DEGREES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650718</v>
      </c>
      <c r="D4" s="99">
        <v>650718.0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348554</v>
      </c>
      <c r="D7" s="99">
        <v>174277.0</v>
      </c>
      <c r="E7" s="99">
        <v>174277.0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3617480</v>
      </c>
      <c r="D9" s="99">
        <v>2515474.0</v>
      </c>
      <c r="E9" s="99">
        <v>716263.0</v>
      </c>
      <c r="F9" s="99">
        <v>385743.0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25038</v>
      </c>
      <c r="D10" s="99">
        <v>13057.0</v>
      </c>
      <c r="E10" s="99">
        <v>9434.0</v>
      </c>
      <c r="F10" s="99">
        <v>2547.0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450999</v>
      </c>
      <c r="D11" s="99">
        <v>305801.0</v>
      </c>
      <c r="E11" s="99">
        <v>108288.0</v>
      </c>
      <c r="F11" s="99">
        <v>36910.0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299820</v>
      </c>
      <c r="D12" s="99">
        <v>211607.0</v>
      </c>
      <c r="E12" s="99">
        <v>58830.0</v>
      </c>
      <c r="F12" s="99">
        <v>29383.0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20105</v>
      </c>
      <c r="D15" s="99">
        <v>0.0</v>
      </c>
      <c r="E15" s="99">
        <v>20105.0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83487</v>
      </c>
      <c r="D16" s="99">
        <v>0.0</v>
      </c>
      <c r="E16" s="99">
        <v>83487.0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698686</v>
      </c>
      <c r="D20" s="99">
        <v>274802.0</v>
      </c>
      <c r="E20" s="99">
        <v>185813.0</v>
      </c>
      <c r="F20" s="99">
        <v>238071.0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95952</v>
      </c>
      <c r="D21" s="99">
        <v>58463.0</v>
      </c>
      <c r="E21" s="99">
        <v>35547.0</v>
      </c>
      <c r="F21" s="99">
        <v>1942.0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315603</v>
      </c>
      <c r="D22" s="99">
        <v>49851.0</v>
      </c>
      <c r="E22" s="99">
        <v>230642.0</v>
      </c>
      <c r="F22" s="99">
        <v>35110.0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156576</v>
      </c>
      <c r="D23" s="99">
        <v>17298.0</v>
      </c>
      <c r="E23" s="99">
        <v>129673.0</v>
      </c>
      <c r="F23" s="99">
        <v>9605.0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745</v>
      </c>
      <c r="D25" s="99">
        <v>583.0</v>
      </c>
      <c r="E25" s="99">
        <v>100.0</v>
      </c>
      <c r="F25" s="99">
        <v>62.0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91851</v>
      </c>
      <c r="D26" s="99">
        <v>61971.0</v>
      </c>
      <c r="E26" s="99">
        <v>21310.0</v>
      </c>
      <c r="F26" s="99">
        <v>8570.0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32882</v>
      </c>
      <c r="D32" s="99">
        <v>27695.0</v>
      </c>
      <c r="E32" s="99">
        <v>2782.0</v>
      </c>
      <c r="F32" s="99">
        <v>2405.0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237</v>
      </c>
      <c r="C34" s="98">
        <f t="shared" si="1"/>
        <v>34856</v>
      </c>
      <c r="D34" s="99">
        <v>34856.0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6923352</v>
      </c>
      <c r="D40" s="104">
        <f t="shared" si="2"/>
        <v>4396453</v>
      </c>
      <c r="E40" s="104">
        <f t="shared" si="2"/>
        <v>1776551</v>
      </c>
      <c r="F40" s="104">
        <f t="shared" si="2"/>
        <v>750348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ONE MILLION DEGREES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303365.0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3080523.0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9133864.0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219261.0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56791.0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153850.0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153850.0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1.2999908E7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25793712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257305.0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257305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1.2221786E7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1.3314621E7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25536407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25793712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