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<sst xmlns="http://schemas.openxmlformats.org/spreadsheetml/2006/main" count="870" uniqueCount="257">
  <si>
    <t>CENTER FOR BLACK EDUCATOR DEVELOPMENT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</si>
  <si>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</si>
  <si>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</si>
  <si>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</si>
  <si>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</si>
  <si>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</si>
  <si>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</si>
  <si>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</si>
  <si>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</si>
  <si>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</si>
  <si>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</si>
  <si>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</si>
  <si>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</si>
  <si>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</si>
  <si>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</si>
  <si>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</si>
  <si>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</si>
  <si>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</si>
  <si>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</si>
  <si>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</si>
  <si>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</si>
  <si>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</si>
  <si>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</si>
  <si>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</si>
  <si>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</si>
  <si>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</si>
  <si>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</si>
  <si>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</si>
  <si>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</si>
  <si>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</si>
  <si>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</si>
  <si>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</si>
  <si>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</si>
  <si>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</si>
  <si>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</si>
  <si>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</si>
  <si>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</si>
  <si>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</si>
  <si>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</si>
  <si>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</si>
  <si>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</si>
  <si>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</si>
  <si>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</si>
  <si>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</si>
  <si>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</si>
  <si>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</si>
  <si>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</si>
  <si>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</si>
  <si>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</si>
  <si>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</si>
  <si>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</si>
  <si>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</si>
  <si>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</si>
  <si>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</si>
  <si>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</si>
  <si>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</si>
  <si>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</si>
  <si>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</si>
  <si>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</si>
  <si>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</si>
  <si>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</si>
  <si>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</si>
  <si>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</si>
  <si>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</si>
  <si>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EARNED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</si>
  <si>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</si>
  <si>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</si>
  <si>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</si>
  <si>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</si>
  <si>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</si>
  <si>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</si>
  <si>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</si>
  <si>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</si>
  <si>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</si>
  <si>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</si>
  <si>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</si>
  <si>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</si>
  <si>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</si>
  <si>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</si>
  <si>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</si>
  <si>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</si>
  <si>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</si>
  <si>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</si>
  <si>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</si>
  <si>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</si>
  <si>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</si>
  <si>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</si>
  <si>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</si>
  <si>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</si>
  <si>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</si>
  <si>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</si>
  <si>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</si>
  <si>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</si>
  <si>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</si>
  <si>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</si>
  <si>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</si>
  <si>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</si>
  <si>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</si>
  <si>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</si>
  <si>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</si>
  <si>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</si>
  <si>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</si>
  <si>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</si>
  <si>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</si>
  <si>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</si>
  <si>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</si>
  <si>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</si>
  <si>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</si>
  <si>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</si>
  <si>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</si>
  <si>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</si>
  <si>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</si>
  <si>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</si>
  <si>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</si>
  <si>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</si>
  <si>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</si>
  <si>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</si>
  <si>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</si>
  <si>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</si>
  <si>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</si>
  <si>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</si>
  <si>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</si>
  <si>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</si>
  <si>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</si>
  <si>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</si>
  <si>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</si>
  <si>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</si>
  <si>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</si>
  <si>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</si>
  <si>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</si>
  <si>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</si>
  <si>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</si>
  <si>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</si>
  <si>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</si>
  <si>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CONTRACTORS AND CONSULTIN</t>
  </si>
  <si>
    <t>MEALS AND ENTERTAINMENT</t>
  </si>
  <si>
    <t>SUPPLIES</t>
  </si>
  <si>
    <t>TELEPHONE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</si>
  <si>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</si>
  <si>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</si>
  <si>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</si>
  <si>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</si>
  <si>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</si>
  <si>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</si>
  <si>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</si>
  <si>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</si>
  <si>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</si>
  <si>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</si>
  <si>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</si>
  <si>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</si>
  <si>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</si>
  <si>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</si>
  <si>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</si>
  <si>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</si>
  <si>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</si>
  <si>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</si>
  <si>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</si>
  <si>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</si>
  <si>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</si>
  <si>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</si>
  <si>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</si>
  <si>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</si>
  <si>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</si>
  <si>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</si>
  <si>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</si>
  <si>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</si>
  <si>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</si>
  <si>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</si>
  <si>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</si>
  <si>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</si>
  <si>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</si>
  <si>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</si>
  <si>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</si>
  <si>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</si>
  <si>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</si>
  <si>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</si>
  <si>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</si>
  <si>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</si>
  <si>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</si>
  <si>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</si>
  <si>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</si>
  <si>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</si>
  <si>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</si>
  <si>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</si>
  <si>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</si>
  <si>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</si>
  <si>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</si>
  <si>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</si>
  <si>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</si>
  <si>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</si>
  <si>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</si>
  <si>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</si>
  <si>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</si>
  <si>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</si>
  <si>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</si>
  <si>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</si>
  <si>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</si>
  <si>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</si>
  <si>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</si>
  <si>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</si>
  <si>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</si>
  <si>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</si>
  <si>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</si>
  <si>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</si>
  <si>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</si>
  <si>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</si>
  <si>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</si>
  <si>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</si>
  <si>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</si>
  <si>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</si>
  <si>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</si>
  <si>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</si>
  <si>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</si>
  <si>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</si>
  <si>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</si>
  <si>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</si>
  <si>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</si>
  <si>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</si>
  <si>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</si>
  <si>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</si>
  <si>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</si>
  <si>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</si>
  <si>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</si>
  <si>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</si>
  <si>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</si>
  <si>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</si>
  <si>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</si>
  <si>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</si>
  <si>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</si>
  <si>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</si>
  <si>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</si>
  <si>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</si>
  <si>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</si>
  <si>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</si>
  <si>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</si>
  <si>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</si>
  <si>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</si>
  <si>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</si>
  <si>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PROFESSIONAL LEARNING</t>
  </si>
  <si>
    <t>TEACHING PATHWAYS</t>
  </si>
  <si>
    <r>
      <rPr>
        <rFont val="Roboto"/>
        <color rgb="FF000000"/>
        <sz val="10.0"/>
      </rPr>
      <t xml:space="preserve">Gross amount from sales of </t>
    </r>
    <r>
      <rPr>
        <rFont val="Roboto"/>
        <color rgb="FF000000"/>
        <sz val="10.0"/>
      </rPr>
      <t>assets other than inventory</t>
    </r>
  </si>
  <si>
    <t>PROGRAM EXPENDITURES</t>
  </si>
  <si>
    <t>RESEARCH AND EVALUATION</t>
  </si>
  <si>
    <t>PAYROLL PROCESSING</t>
  </si>
  <si>
    <t>PERMITS AND LICENSES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</si>
  <si>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</si>
  <si>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</si>
  <si>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FUNDRAISING</t>
  </si>
  <si>
    <t>SPONSORPHIP</t>
  </si>
  <si>
    <t>STUDENT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</si>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</sst>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CENTER FOR BLACK EDUCATOR DEVELOPMENT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6540151</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23731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6516420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543035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5274675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9.713324187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17675383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6540151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545012.5833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32.43114662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11085339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6540151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545012.5833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20.33960194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30.05292613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9416702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10098582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0.9324776488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2905459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510463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3415922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6540151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0.5223001732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248998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2905459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0.08570005634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2022'!D40</f>
        <v>4001155</v>
      </c>
      <c r="E41" s="165">
        <f t="shared" ref="E41:E44" si="1">D41/$D$44</f>
        <v>0.6117832753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2507082</v>
      </c>
      <c r="E42" s="165">
        <f t="shared" si="1"/>
        <v>0.3833370208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31914</v>
      </c>
      <c r="E43" s="165">
        <f t="shared" si="1"/>
        <v>0.004879703848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6540151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9416702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31914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295.0649245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7874675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236273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33.32871297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19460397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CENTER FOR BLACK EDUCATOR DEVELOPMENT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1.0457499E7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10457499</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1913276.0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1913276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442249.0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246</v>
      </c>
      <c r="D26" s="50">
        <v>164402.0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129219.0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35183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35183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12848207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CENTER FOR BLACK EDUCATOR DEVELOPMENT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510000</v>
      </c>
      <c r="D3" s="99">
        <v>510000.0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404950</v>
      </c>
      <c r="D7" s="99">
        <v>255742.0</v>
      </c>
      <c r="E7" s="99">
        <v>142079.0</v>
      </c>
      <c r="F7" s="99">
        <v>7129.0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3327300</v>
      </c>
      <c r="D9" s="99">
        <v>2443468.0</v>
      </c>
      <c r="E9" s="99">
        <v>801336.0</v>
      </c>
      <c r="F9" s="99">
        <v>82496.0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310703</v>
      </c>
      <c r="D11" s="99">
        <v>108925.0</v>
      </c>
      <c r="E11" s="99">
        <v>201778.0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309792</v>
      </c>
      <c r="D12" s="99">
        <v>195169.0</v>
      </c>
      <c r="E12" s="99">
        <v>108427.0</v>
      </c>
      <c r="F12" s="99">
        <v>6196.0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585</v>
      </c>
      <c r="D15" s="99">
        <v>0.0</v>
      </c>
      <c r="E15" s="99">
        <v>585.0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59587</v>
      </c>
      <c r="D16" s="99">
        <v>1000.0</v>
      </c>
      <c r="E16" s="99">
        <v>58587.0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84547</v>
      </c>
      <c r="D19" s="99">
        <v>0.0</v>
      </c>
      <c r="E19" s="99">
        <v>84547.0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869394</v>
      </c>
      <c r="D20" s="99">
        <v>326762.0</v>
      </c>
      <c r="E20" s="99">
        <v>519932.0</v>
      </c>
      <c r="F20" s="99">
        <v>22700.0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397574</v>
      </c>
      <c r="D21" s="99">
        <v>0.0</v>
      </c>
      <c r="E21" s="99">
        <v>374683.0</v>
      </c>
      <c r="F21" s="99">
        <v>22891.0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101977</v>
      </c>
      <c r="D22" s="99">
        <v>2646.0</v>
      </c>
      <c r="E22" s="99">
        <v>99326.0</v>
      </c>
      <c r="F22" s="99">
        <v>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212430</v>
      </c>
      <c r="D23" s="99">
        <v>12809.0</v>
      </c>
      <c r="E23" s="99">
        <v>199621.0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2727</v>
      </c>
      <c r="D25" s="99">
        <v>0.0</v>
      </c>
      <c r="E25" s="99">
        <v>2727.0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271841</v>
      </c>
      <c r="D26" s="99">
        <v>14882.0</v>
      </c>
      <c r="E26" s="99">
        <v>249369.0</v>
      </c>
      <c r="F26" s="99">
        <v>7590.0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1109900</v>
      </c>
      <c r="D28" s="99">
        <v>1071128.0</v>
      </c>
      <c r="E28" s="99">
        <v>38772.0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3634</v>
      </c>
      <c r="D29" s="99">
        <v>0.0</v>
      </c>
      <c r="E29" s="99">
        <v>3634.0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25888</v>
      </c>
      <c r="D31" s="99">
        <v>0.0</v>
      </c>
      <c r="E31" s="99">
        <v>25888.0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34042</v>
      </c>
      <c r="D32" s="99">
        <v>0.0</v>
      </c>
      <c r="E32" s="99">
        <v>34042.0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241</v>
      </c>
      <c r="C34" s="98">
        <f t="shared" si="1"/>
        <v>719250</v>
      </c>
      <c r="D34" s="99">
        <v>719250.0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119743</v>
      </c>
      <c r="D35" s="99">
        <v>0.0</v>
      </c>
      <c r="E35" s="99">
        <v>46950.0</v>
      </c>
      <c r="F35" s="99">
        <v>72793.0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60000</v>
      </c>
      <c r="D36" s="99">
        <v>0.0</v>
      </c>
      <c r="E36" s="99">
        <v>60000.0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249</v>
      </c>
      <c r="C37" s="98">
        <f t="shared" si="1"/>
        <v>39631</v>
      </c>
      <c r="D37" s="99">
        <v>39631.0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124003</v>
      </c>
      <c r="D38" s="99">
        <v>11929.0</v>
      </c>
      <c r="E38" s="99">
        <v>111230.0</v>
      </c>
      <c r="F38" s="99">
        <v>844.0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9099498</v>
      </c>
      <c r="D40" s="104">
        <f t="shared" si="2"/>
        <v>5713341</v>
      </c>
      <c r="E40" s="104">
        <f t="shared" si="2"/>
        <v>3163513</v>
      </c>
      <c r="F40" s="104">
        <f t="shared" si="2"/>
        <v>222644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BLACK EDUCATOR DEVELOPMENT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2966630.0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119517.0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2169497.0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77665.0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49619.0</v>
      </c>
      <c r="E12" s="109">
        <f>D11-D12</f>
        <v>28046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1.6566004E7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1850780.0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23700474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673036.0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263342.0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936378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2.0564096E7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2200000.0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22764096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23700474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CENTER FOR BLACK EDUCATOR DEVELOPMENT</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9099498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25888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9073610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756134.1667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3086147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4.08148069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20564096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9099498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758291.5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27.11898525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16566004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9099498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758291.5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21.84648516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25.92796585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10457499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12848207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0.8139267214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3732250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620495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4352745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9099498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0.4783500145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310703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3732250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0.08324817469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250</v>
      </c>
      <c r="D41" s="75">
        <f>'Expenses 2023'!D40</f>
        <v>5713341</v>
      </c>
      <c r="E41" s="165">
        <f t="shared" ref="E41:E44" si="1">D41/$D$44</f>
        <v>0.6278743069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3163513</v>
      </c>
      <c r="E42" s="165">
        <f t="shared" si="1"/>
        <v>0.3476579697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222644</v>
      </c>
      <c r="E43" s="165">
        <f t="shared" si="1"/>
        <v>0.02446772338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9099498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10457499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222644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46.9695972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5255644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673036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7.80886015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23700474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CENTER FOR BLACK EDUCATOR DEVELOPMENT</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181</v>
      </c>
      <c r="D5" s="177">
        <f>'Ratios 2021'!D8</f>
        <v>41.34766404</v>
      </c>
      <c r="E5" s="177">
        <f>'Ratios 2022'!D8</f>
        <v>9.713324187</v>
      </c>
      <c r="F5" s="177">
        <f>'Ratios 2023'!D8</f>
        <v>4.08148069</v>
      </c>
      <c r="G5" s="177">
        <f>average(D5:F5)</f>
        <v>18.38082297</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189</v>
      </c>
      <c r="D10" s="149">
        <f>'Ratios 2021'!D14</f>
        <v>48.36318654</v>
      </c>
      <c r="E10" s="149">
        <f>'Ratios 2022'!D14</f>
        <v>32.43114662</v>
      </c>
      <c r="F10" s="149">
        <f>'Ratios 2023'!D14</f>
        <v>27.11898525</v>
      </c>
      <c r="G10" s="177">
        <f>average(D10:F10)</f>
        <v>35.97110614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20.33960194</v>
      </c>
      <c r="F15" s="180">
        <f>'Ratios 2023'!D20</f>
        <v>21.84648516</v>
      </c>
      <c r="G15" s="177">
        <f>average(D15:F15)</f>
        <v>14.06202903</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0.9833520378</v>
      </c>
      <c r="E20" s="163">
        <f>'Ratios 2022'!D26</f>
        <v>0.9324776488</v>
      </c>
      <c r="F20" s="163">
        <f>'Ratios 2023'!D26</f>
        <v>0.8139267214</v>
      </c>
      <c r="G20" s="181">
        <f>average(D20:F20)</f>
        <v>0.9099188027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0.6007227723</v>
      </c>
      <c r="E25" s="163">
        <f>'Ratios 2022'!D33</f>
        <v>0.5223001732</v>
      </c>
      <c r="F25" s="163">
        <f>'Ratios 2023'!D33</f>
        <v>0.4783500145</v>
      </c>
      <c r="G25" s="181">
        <f>average(D25:F25)</f>
        <v>0.5337909867</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0.09722880614</v>
      </c>
      <c r="E30" s="163">
        <f>'Ratios 2022'!D38</f>
        <v>0.08570005634</v>
      </c>
      <c r="F30" s="163">
        <f>'Ratios 2023'!D38</f>
        <v>0.08324817469</v>
      </c>
      <c r="G30" s="181">
        <f>average(D30:F30)</f>
        <v>0.08872567906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0.6618664689</v>
      </c>
      <c r="E35" s="163">
        <f>'Ratios 2022'!E41</f>
        <v>0.6117832753</v>
      </c>
      <c r="F35" s="163">
        <f>'Ratios 2023'!E41</f>
        <v>0.6278743069</v>
      </c>
      <c r="G35" s="181">
        <f t="shared" ref="G35:G37" si="1">average(D35:F35)</f>
        <v>0.6338413504</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0.3381335311</v>
      </c>
      <c r="E36" s="163">
        <f>'Ratios 2022'!E42</f>
        <v>0.3833370208</v>
      </c>
      <c r="F36" s="163">
        <f>'Ratios 2023'!E42</f>
        <v>0.3476579697</v>
      </c>
      <c r="G36" s="181">
        <f t="shared" si="1"/>
        <v>0.3563761739</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v>
      </c>
      <c r="E37" s="163">
        <f>'Ratios 2022'!E43</f>
        <v>0.004879703848</v>
      </c>
      <c r="F37" s="163">
        <f>'Ratios 2023'!E43</f>
        <v>0.02446772338</v>
      </c>
      <c r="G37" s="181">
        <f t="shared" si="1"/>
        <v>0.009782475744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224</v>
      </c>
      <c r="D42" s="166" t="str">
        <f>'Ratios 2021'!D49</f>
        <v>$0</v>
      </c>
      <c r="E42" s="166">
        <f>'Ratios 2022'!D49</f>
        <v>295.0649245</v>
      </c>
      <c r="F42" s="166">
        <f>'Ratios 2023'!D49</f>
        <v>46.9695972</v>
      </c>
      <c r="G42" s="183">
        <f>average(D42:F42)</f>
        <v>171.0172608</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187.5596551</v>
      </c>
      <c r="E47" s="149">
        <f>'Ratios 2022'!D54</f>
        <v>33.32871297</v>
      </c>
      <c r="F47" s="149">
        <f>'Ratios 2023'!D54</f>
        <v>7.80886015</v>
      </c>
      <c r="G47" s="177">
        <f>average(D47:F47)</f>
        <v>76.23240941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CENTER FOR BLACK EDUCATOR DEVELOPMENT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FOR BLACK EDUCATOR DEVELOPMENT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49946.0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1.5621204E7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15671150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214518.0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214518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15885668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CENTER FOR BLACK EDUCATOR DEVELOPMENT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1995602</v>
      </c>
      <c r="D9" s="99">
        <v>1543401.0</v>
      </c>
      <c r="E9" s="99">
        <v>452201.0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194030</v>
      </c>
      <c r="D11" s="99">
        <v>0.0</v>
      </c>
      <c r="E11" s="99">
        <v>194030.0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154008</v>
      </c>
      <c r="D12" s="99">
        <v>127550.0</v>
      </c>
      <c r="E12" s="99">
        <v>26458.0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4749</v>
      </c>
      <c r="D15" s="99">
        <v>0.0</v>
      </c>
      <c r="E15" s="99">
        <v>4749.0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137039</v>
      </c>
      <c r="D16" s="99">
        <v>0.0</v>
      </c>
      <c r="E16" s="99">
        <v>137039.0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59395</v>
      </c>
      <c r="D19" s="99">
        <v>6315.0</v>
      </c>
      <c r="E19" s="99">
        <v>53080.0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340374</v>
      </c>
      <c r="D20" s="99">
        <v>257046.0</v>
      </c>
      <c r="E20" s="99">
        <v>83328.0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123215</v>
      </c>
      <c r="D22" s="99">
        <v>64462.0</v>
      </c>
      <c r="E22" s="99">
        <v>58753.0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2523</v>
      </c>
      <c r="D24" s="99">
        <v>0.0</v>
      </c>
      <c r="E24" s="99">
        <v>2523.0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37295</v>
      </c>
      <c r="D25" s="99">
        <v>0.0</v>
      </c>
      <c r="E25" s="99">
        <v>37295.0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36296</v>
      </c>
      <c r="D26" s="99">
        <v>36296.0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4229</v>
      </c>
      <c r="D29" s="99">
        <v>0.0</v>
      </c>
      <c r="E29" s="99">
        <v>4229.0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6936</v>
      </c>
      <c r="D32" s="99">
        <v>0.0</v>
      </c>
      <c r="E32" s="99">
        <v>6936.0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568134</v>
      </c>
      <c r="D34" s="99">
        <v>339089.0</v>
      </c>
      <c r="E34" s="99">
        <v>229045.0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172672</v>
      </c>
      <c r="D35" s="99">
        <v>166489.0</v>
      </c>
      <c r="E35" s="99">
        <v>6183.0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49082</v>
      </c>
      <c r="D36" s="99">
        <v>38872.0</v>
      </c>
      <c r="E36" s="99">
        <v>10210.0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6329</v>
      </c>
      <c r="D37" s="99">
        <v>0.0</v>
      </c>
      <c r="E37" s="99">
        <v>6329.0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9459</v>
      </c>
      <c r="D38" s="99">
        <v>2664.0</v>
      </c>
      <c r="E38" s="99">
        <v>6795.0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3901367</v>
      </c>
      <c r="D40" s="104">
        <f t="shared" si="2"/>
        <v>2582184</v>
      </c>
      <c r="E40" s="104">
        <f t="shared" si="2"/>
        <v>1319183</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BLACK EDUCATOR DEVELOPMENT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1.3442701E7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2521174.0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3266.0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15967141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85131.0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158465.0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243596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1.5723545E7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15723545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15967141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CENTER FOR BLACK EDUCATOR DEVELOPMENT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3901367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3901367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325113.9167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13442701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41.34766404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15723545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3901367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325113.9167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48.36318654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3901367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325113.9167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41.34766404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15621204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15885668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0.9833520378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1995602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348038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2343640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3901367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0.6007227723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194030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1995602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0.09722880614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2582184</v>
      </c>
      <c r="E41" s="165">
        <f t="shared" ref="E41:E44" si="1">D41/$D$44</f>
        <v>0.6618664689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1319183</v>
      </c>
      <c r="E42" s="165">
        <f t="shared" si="1"/>
        <v>0.3381335311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3901367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15671150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15967141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85131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187.5596551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15967141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FOR BLACK EDUCATOR DEVELOPMENT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9416702.0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77665.0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9416702</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364422.0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171908.0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536330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145550.0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10098582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CENTER FOR BLACK EDUCATOR DEVELOPMENT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44543</v>
      </c>
      <c r="D3" s="99">
        <v>44543.0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424500</v>
      </c>
      <c r="D7" s="99">
        <v>271680.0</v>
      </c>
      <c r="E7" s="99">
        <v>152820.0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2480959</v>
      </c>
      <c r="D9" s="99">
        <v>1753701.0</v>
      </c>
      <c r="E9" s="99">
        <v>727146.0</v>
      </c>
      <c r="F9" s="99">
        <v>112.0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248998</v>
      </c>
      <c r="D11" s="99">
        <v>0.0</v>
      </c>
      <c r="E11" s="99">
        <v>248998.0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261465</v>
      </c>
      <c r="D12" s="99">
        <v>175869.0</v>
      </c>
      <c r="E12" s="99">
        <v>85596.0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12125</v>
      </c>
      <c r="D15" s="99">
        <v>0.0</v>
      </c>
      <c r="E15" s="99">
        <v>12125.0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80996</v>
      </c>
      <c r="D16" s="99">
        <v>0.0</v>
      </c>
      <c r="E16" s="99">
        <v>80996.0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40380</v>
      </c>
      <c r="D19" s="99">
        <v>0.0</v>
      </c>
      <c r="E19" s="99">
        <v>40380.0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926762</v>
      </c>
      <c r="D20" s="99">
        <v>543275.0</v>
      </c>
      <c r="E20" s="99">
        <v>364728.0</v>
      </c>
      <c r="F20" s="99">
        <v>18759.0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264905</v>
      </c>
      <c r="D21" s="99">
        <v>2152.0</v>
      </c>
      <c r="E21" s="99">
        <v>262471.0</v>
      </c>
      <c r="F21" s="99">
        <v>282.0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213017</v>
      </c>
      <c r="D22" s="99">
        <v>168162.0</v>
      </c>
      <c r="E22" s="99">
        <v>43401.0</v>
      </c>
      <c r="F22" s="99">
        <v>1454.0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154969</v>
      </c>
      <c r="D23" s="99">
        <v>1761.0</v>
      </c>
      <c r="E23" s="99">
        <v>153208.0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308267</v>
      </c>
      <c r="D26" s="99">
        <v>121634.0</v>
      </c>
      <c r="E26" s="99">
        <v>183968.0</v>
      </c>
      <c r="F26" s="99">
        <v>2665.0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627199</v>
      </c>
      <c r="D28" s="99">
        <v>624199.0</v>
      </c>
      <c r="E28" s="99">
        <v>3000.0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16068</v>
      </c>
      <c r="D29" s="99">
        <v>0.0</v>
      </c>
      <c r="E29" s="99">
        <v>16068.0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23731</v>
      </c>
      <c r="D31" s="99">
        <v>0.0</v>
      </c>
      <c r="E31" s="99">
        <v>23731.0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31173</v>
      </c>
      <c r="D32" s="99">
        <v>0.0</v>
      </c>
      <c r="E32" s="99">
        <v>31173.0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241</v>
      </c>
      <c r="C34" s="98">
        <f t="shared" si="1"/>
        <v>219260</v>
      </c>
      <c r="D34" s="99">
        <v>219260.0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75813</v>
      </c>
      <c r="D35" s="99">
        <v>67920.0</v>
      </c>
      <c r="E35" s="99">
        <v>7893.0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29873</v>
      </c>
      <c r="D36" s="99">
        <v>0.0</v>
      </c>
      <c r="E36" s="99">
        <v>29873.0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244</v>
      </c>
      <c r="C37" s="98">
        <f t="shared" si="1"/>
        <v>17647</v>
      </c>
      <c r="D37" s="99">
        <v>1300.0</v>
      </c>
      <c r="E37" s="99">
        <v>16347.0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37501</v>
      </c>
      <c r="D38" s="99">
        <v>5699.0</v>
      </c>
      <c r="E38" s="99">
        <v>23160.0</v>
      </c>
      <c r="F38" s="99">
        <v>8642.0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6540151</v>
      </c>
      <c r="D40" s="104">
        <f t="shared" si="2"/>
        <v>4001155</v>
      </c>
      <c r="E40" s="104">
        <f t="shared" si="2"/>
        <v>2507082</v>
      </c>
      <c r="F40" s="104">
        <f t="shared" si="2"/>
        <v>31914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BLACK EDUCATOR DEVELOPMENT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5274675.0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2600000.0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77665.0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23731.0</v>
      </c>
      <c r="E12" s="109">
        <f>D11-D12</f>
        <v>53934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1.1085339E7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446449.0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19460397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236273.0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517532.0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753805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1.7675383E7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1031209.0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18706592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19460397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