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<sst xmlns="http://schemas.openxmlformats.org/spreadsheetml/2006/main" count="868" uniqueCount="249">
  <si>
    <t>AMERICAN IMMIGRATION COUNCIL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</si>
  <si>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</si>
  <si>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</si>
  <si>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</si>
  <si>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</si>
  <si>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</si>
  <si>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</si>
  <si>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</si>
  <si>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</si>
  <si>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</si>
  <si>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</si>
  <si>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</si>
  <si>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</si>
  <si>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</si>
  <si>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</si>
  <si>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</si>
  <si>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</si>
  <si>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</si>
  <si>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</si>
  <si>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</si>
  <si>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</si>
  <si>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</si>
  <si>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</si>
  <si>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</si>
  <si>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</si>
  <si>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</si>
  <si>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</si>
  <si>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</si>
  <si>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</si>
  <si>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</si>
  <si>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</si>
  <si>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</si>
  <si>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</si>
  <si>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</si>
  <si>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</si>
  <si>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</si>
  <si>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</si>
  <si>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</si>
  <si>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</si>
  <si>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</si>
  <si>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</si>
  <si>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</si>
  <si>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</si>
  <si>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</si>
  <si>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</si>
  <si>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</si>
  <si>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</si>
  <si>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</si>
  <si>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</si>
  <si>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</si>
  <si>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</si>
  <si>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</si>
  <si>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</si>
  <si>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</si>
  <si>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</si>
  <si>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</si>
  <si>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</si>
  <si>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</si>
  <si>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</si>
  <si>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</si>
  <si>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</si>
  <si>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</si>
  <si>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</si>
  <si>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</si>
  <si>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EXCHANGE VISITOR PROGRAM</t>
  </si>
  <si>
    <t>PUBLICATION SALES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</si>
  <si>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</si>
  <si>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</si>
  <si>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</si>
  <si>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</si>
  <si>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</si>
  <si>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</si>
  <si>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</si>
  <si>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</si>
  <si>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</si>
  <si>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</si>
  <si>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</si>
  <si>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</si>
  <si>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</si>
  <si>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</si>
  <si>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</si>
  <si>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</si>
  <si>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</si>
  <si>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</si>
  <si>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</si>
  <si>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</si>
  <si>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</si>
  <si>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</si>
  <si>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</si>
  <si>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</si>
  <si>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</si>
  <si>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</si>
  <si>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</si>
  <si>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</si>
  <si>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</si>
  <si>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</si>
  <si>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</si>
  <si>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</si>
  <si>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LEGAL FEES RECOVERED</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</si>
  <si>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</si>
  <si>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</si>
  <si>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</si>
  <si>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</si>
  <si>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</si>
  <si>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</si>
  <si>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</si>
  <si>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</si>
  <si>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</si>
  <si>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</si>
  <si>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</si>
  <si>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</si>
  <si>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</si>
  <si>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</si>
  <si>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</si>
  <si>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</si>
  <si>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</si>
  <si>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</si>
  <si>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</si>
  <si>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</si>
  <si>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</si>
  <si>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</si>
  <si>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</si>
  <si>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</si>
  <si>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</si>
  <si>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</si>
  <si>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</si>
  <si>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</si>
  <si>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</si>
  <si>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</si>
  <si>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</si>
  <si>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</si>
  <si>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</si>
  <si>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</si>
  <si>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</si>
  <si>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</si>
  <si>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</si>
  <si>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</si>
  <si>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</si>
  <si>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</si>
  <si>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</si>
  <si>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</si>
  <si>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</si>
  <si>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</si>
  <si>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</si>
  <si>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</si>
  <si>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</si>
  <si>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</si>
  <si>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</si>
  <si>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</si>
  <si>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</si>
  <si>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</si>
  <si>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</si>
  <si>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</si>
  <si>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</si>
  <si>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</si>
  <si>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</si>
  <si>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</si>
  <si>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</si>
  <si>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</si>
  <si>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</si>
  <si>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</si>
  <si>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</si>
  <si>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</si>
  <si>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</si>
  <si>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</si>
  <si>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</si>
  <si>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</si>
  <si>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</si>
  <si>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</si>
  <si>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</si>
  <si>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</si>
  <si>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</si>
  <si>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</si>
  <si>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</si>
  <si>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</si>
  <si>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</si>
  <si>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</si>
  <si>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</si>
  <si>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</si>
  <si>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</si>
  <si>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</si>
  <si>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</si>
  <si>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</si>
  <si>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</si>
  <si>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</si>
  <si>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</si>
  <si>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</si>
  <si>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</si>
  <si>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</si>
  <si>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</si>
  <si>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</si>
  <si>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</si>
  <si>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</si>
  <si>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</si>
  <si>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</si>
  <si>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</si>
  <si>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</si>
  <si>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</si>
  <si>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</si>
  <si>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</si>
  <si>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</si>
  <si>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</si>
  <si>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</si>
  <si>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</si>
  <si>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</si>
  <si>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</si>
  <si>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</si>
  <si>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</si>
  <si>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</si>
  <si>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</si>
  <si>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</si>
  <si>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</si>
  <si>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</si>
  <si>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</si>
  <si>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</si>
  <si>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</si>
  <si>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</si>
  <si>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</si>
  <si>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</si>
  <si>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</si>
  <si>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</si>
  <si>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</si>
  <si>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</si>
  <si>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</si>
  <si>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</si>
  <si>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</si>
  <si>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</si>
  <si>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</si>
  <si>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</si>
  <si>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</si>
  <si>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</si>
  <si>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</si>
  <si>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</si>
  <si>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</si>
  <si>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</si>
  <si>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</si>
  <si>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</si>
  <si>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</si>
  <si>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</si>
  <si>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</si>
  <si>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EXCHANGE VISITOR PROGR</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</si>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</sst>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AMERICAN IMMIGRATION COUNCIL</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12537657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34141</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12503516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1041959.667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10919787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10.48004769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7092198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12537657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1044804.75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6.78806064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820127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12537657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1044804.75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0.7849571894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11.26500488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14371640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16554926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0.8681186494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5828736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1203209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7031945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12537657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0.5608659577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770088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5828736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0.1321192108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239</v>
      </c>
      <c r="D41" s="75">
        <f>'Expenses 2022'!D40</f>
        <v>9933494</v>
      </c>
      <c r="E41" s="165">
        <f t="shared" ref="E41:E44" si="1">D41/$D$44</f>
        <v>0.7922926907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1585568</v>
      </c>
      <c r="E42" s="165">
        <f t="shared" si="1"/>
        <v>0.1264644582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1018595</v>
      </c>
      <c r="E43" s="165">
        <f t="shared" si="1"/>
        <v>0.08124285104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12537657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14397876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1018595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14.13503502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17040310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1822859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9.348122921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18247799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AMERICAN IMMIGRATION COUNCIL</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19822.0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6421405.0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25275.0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6441227</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1524539.0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1524539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113848.0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303790.0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273273.0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30517</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70238.0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59536.0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129774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8239905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AMERICAN IMMIGRATION COUNCIL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84567</v>
      </c>
      <c r="D3" s="99">
        <v>84567.0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336132</v>
      </c>
      <c r="D7" s="99">
        <v>168066.0</v>
      </c>
      <c r="E7" s="99">
        <v>33613.0</v>
      </c>
      <c r="F7" s="99">
        <v>134453.0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6371542</v>
      </c>
      <c r="D9" s="99">
        <v>4931984.0</v>
      </c>
      <c r="E9" s="99">
        <v>763751.0</v>
      </c>
      <c r="F9" s="99">
        <v>675807.0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148211</v>
      </c>
      <c r="D10" s="99">
        <v>114861.0</v>
      </c>
      <c r="E10" s="99">
        <v>17776.0</v>
      </c>
      <c r="F10" s="99">
        <v>15574.0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810347</v>
      </c>
      <c r="D11" s="99">
        <v>616988.0</v>
      </c>
      <c r="E11" s="99">
        <v>96391.0</v>
      </c>
      <c r="F11" s="99">
        <v>96968.0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510747</v>
      </c>
      <c r="D12" s="99">
        <v>388538.0</v>
      </c>
      <c r="E12" s="99">
        <v>60729.0</v>
      </c>
      <c r="F12" s="99">
        <v>61480.0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35114</v>
      </c>
      <c r="D15" s="99">
        <v>29386.0</v>
      </c>
      <c r="E15" s="99">
        <v>2785.0</v>
      </c>
      <c r="F15" s="99">
        <v>2943.0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66380</v>
      </c>
      <c r="D16" s="99">
        <v>0.0</v>
      </c>
      <c r="E16" s="99">
        <v>66380.0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6868</v>
      </c>
      <c r="D19" s="99">
        <v>0.0</v>
      </c>
      <c r="E19" s="99">
        <v>6868.0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2332094</v>
      </c>
      <c r="D20" s="99">
        <v>1909106.0</v>
      </c>
      <c r="E20" s="99">
        <v>193176.0</v>
      </c>
      <c r="F20" s="99">
        <v>229812.0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7767</v>
      </c>
      <c r="D21" s="99">
        <v>2597.0</v>
      </c>
      <c r="E21" s="99">
        <v>0.0</v>
      </c>
      <c r="F21" s="99">
        <v>5170.0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388663</v>
      </c>
      <c r="D22" s="99">
        <v>298676.0</v>
      </c>
      <c r="E22" s="99">
        <v>31568.0</v>
      </c>
      <c r="F22" s="99">
        <v>58419.0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199228</v>
      </c>
      <c r="D23" s="99">
        <v>112061.0</v>
      </c>
      <c r="E23" s="99">
        <v>31869.0</v>
      </c>
      <c r="F23" s="99">
        <v>55298.0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227025</v>
      </c>
      <c r="D25" s="99">
        <v>173107.0</v>
      </c>
      <c r="E25" s="99">
        <v>25546.0</v>
      </c>
      <c r="F25" s="99">
        <v>28372.0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300216</v>
      </c>
      <c r="D26" s="99">
        <v>192730.0</v>
      </c>
      <c r="E26" s="99">
        <v>69863.0</v>
      </c>
      <c r="F26" s="99">
        <v>37623.0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205398</v>
      </c>
      <c r="D28" s="99">
        <v>103541.0</v>
      </c>
      <c r="E28" s="99">
        <v>18602.0</v>
      </c>
      <c r="F28" s="99">
        <v>83255.0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27960</v>
      </c>
      <c r="D31" s="99">
        <v>21276.0</v>
      </c>
      <c r="E31" s="99">
        <v>3164.0</v>
      </c>
      <c r="F31" s="99">
        <v>3520.0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340031</v>
      </c>
      <c r="D32" s="99">
        <v>310502.0</v>
      </c>
      <c r="E32" s="99">
        <v>18454.0</v>
      </c>
      <c r="F32" s="99">
        <v>11075.0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6310</v>
      </c>
      <c r="D34" s="99">
        <v>3012.0</v>
      </c>
      <c r="E34" s="99">
        <v>2979.0</v>
      </c>
      <c r="F34" s="99">
        <v>319.0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12404600</v>
      </c>
      <c r="D40" s="104">
        <f t="shared" si="2"/>
        <v>9460998</v>
      </c>
      <c r="E40" s="104">
        <f t="shared" si="2"/>
        <v>1443514</v>
      </c>
      <c r="F40" s="104">
        <f t="shared" si="2"/>
        <v>1500088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IMMIGRATION COUNCIL</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3447360.0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2741924.0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59704.0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121847.0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854652.0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634669.0</v>
      </c>
      <c r="E12" s="109">
        <f>D11-D12</f>
        <v>219983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6606752.0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1783058.0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63000.0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15043628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963762.0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605843.0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1060466.0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2630071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6590331.0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5823226.0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12413557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15043628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AMERICAN IMMIGRATION COUNCIL</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12404600</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27960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12376640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1031386.667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3447360</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3.342451586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6590331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12404600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1033716.667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6.375374619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8389810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12404600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1033716.667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8.116160134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11.45861172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6421405</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8239905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0.779305708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6707674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1469305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8176979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12404600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0.6591892524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958558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6707674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0.142904679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2023'!D40</f>
        <v>9460998</v>
      </c>
      <c r="E41" s="165">
        <f t="shared" ref="E41:E44" si="1">D41/$D$44</f>
        <v>0.7627007723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1443514</v>
      </c>
      <c r="E42" s="165">
        <f t="shared" si="1"/>
        <v>0.1163692501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1500088</v>
      </c>
      <c r="E43" s="165">
        <f t="shared" si="1"/>
        <v>0.1209299776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12404600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6441227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1500088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4.293899425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6370835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1569605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4.058877871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15043628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AMERICAN IMMIGRATION COUNCIL</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181</v>
      </c>
      <c r="D5" s="177">
        <f>'Ratios 2021'!D8</f>
        <v>8.276176836</v>
      </c>
      <c r="E5" s="177">
        <f>'Ratios 2022'!D8</f>
        <v>10.48004769</v>
      </c>
      <c r="F5" s="177">
        <f>'Ratios 2023'!D8</f>
        <v>3.342451586</v>
      </c>
      <c r="G5" s="177">
        <f>average(D5:F5)</f>
        <v>7.366225371</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189</v>
      </c>
      <c r="D10" s="149">
        <f>'Ratios 2021'!D14</f>
        <v>9.911850986</v>
      </c>
      <c r="E10" s="149">
        <f>'Ratios 2022'!D14</f>
        <v>6.78806064</v>
      </c>
      <c r="F10" s="149">
        <f>'Ratios 2023'!D14</f>
        <v>6.375374619</v>
      </c>
      <c r="G10" s="177">
        <f>average(D10:F10)</f>
        <v>7.691762082</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2.450390784</v>
      </c>
      <c r="E15" s="180">
        <f>'Ratios 2022'!D20</f>
        <v>0.7849571894</v>
      </c>
      <c r="F15" s="180">
        <f>'Ratios 2023'!D20</f>
        <v>8.116160134</v>
      </c>
      <c r="G15" s="177">
        <f>average(D15:F15)</f>
        <v>3.783836036</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0.7877047014</v>
      </c>
      <c r="E20" s="163">
        <f>'Ratios 2022'!D26</f>
        <v>0.8681186494</v>
      </c>
      <c r="F20" s="163">
        <f>'Ratios 2023'!D26</f>
        <v>0.779305708</v>
      </c>
      <c r="G20" s="181">
        <f>average(D20:F20)</f>
        <v>0.8117096863</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0.5805269614</v>
      </c>
      <c r="E25" s="163">
        <f>'Ratios 2022'!D33</f>
        <v>0.5608659577</v>
      </c>
      <c r="F25" s="163">
        <f>'Ratios 2023'!D33</f>
        <v>0.6591892524</v>
      </c>
      <c r="G25" s="181">
        <f>average(D25:F25)</f>
        <v>0.6001940572</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0.1407311436</v>
      </c>
      <c r="E30" s="163">
        <f>'Ratios 2022'!D38</f>
        <v>0.1321192108</v>
      </c>
      <c r="F30" s="163">
        <f>'Ratios 2023'!D38</f>
        <v>0.142904679</v>
      </c>
      <c r="G30" s="181">
        <f>average(D30:F30)</f>
        <v>0.1385850111</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0.844195246</v>
      </c>
      <c r="E35" s="163">
        <f>'Ratios 2022'!E41</f>
        <v>0.7922926907</v>
      </c>
      <c r="F35" s="163">
        <f>'Ratios 2023'!E41</f>
        <v>0.7627007723</v>
      </c>
      <c r="G35" s="181">
        <f t="shared" ref="G35:G37" si="1">average(D35:F35)</f>
        <v>0.7997295697</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0.09780774782</v>
      </c>
      <c r="E36" s="163">
        <f>'Ratios 2022'!E42</f>
        <v>0.1264644582</v>
      </c>
      <c r="F36" s="163">
        <f>'Ratios 2023'!E42</f>
        <v>0.1163692501</v>
      </c>
      <c r="G36" s="181">
        <f t="shared" si="1"/>
        <v>0.1135471521</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0.05799700615</v>
      </c>
      <c r="E37" s="163">
        <f>'Ratios 2022'!E43</f>
        <v>0.08124285104</v>
      </c>
      <c r="F37" s="163">
        <f>'Ratios 2023'!E43</f>
        <v>0.1209299776</v>
      </c>
      <c r="G37" s="181">
        <f t="shared" si="1"/>
        <v>0.08672327826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23.80143855</v>
      </c>
      <c r="E42" s="166">
        <f>'Ratios 2022'!D49</f>
        <v>14.13503502</v>
      </c>
      <c r="F42" s="166">
        <f>'Ratios 2023'!D49</f>
        <v>4.293899425</v>
      </c>
      <c r="G42" s="183">
        <f>average(D42:F42)</f>
        <v>14.076791</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7.396060962</v>
      </c>
      <c r="E47" s="149">
        <f>'Ratios 2022'!D54</f>
        <v>9.348122921</v>
      </c>
      <c r="F47" s="149">
        <f>'Ratios 2023'!D54</f>
        <v>4.058877871</v>
      </c>
      <c r="G47" s="177">
        <f>average(D47:F47)</f>
        <v>6.934353918</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AMERICAN IMMIGRATION COUNCIL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IMMIGRATION COUNCIL</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46038.0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1545918.0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9116216.0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10708172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498478.0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35978.0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534456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3078.0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275200.0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40640.0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234560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73651.0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19222.0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92873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11573139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AMERICAN IMMIGRATION COUNCIL</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859666</v>
      </c>
      <c r="D3" s="99">
        <v>859666.0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42075</v>
      </c>
      <c r="D7" s="99">
        <v>35710.0</v>
      </c>
      <c r="E7" s="99">
        <v>3095.0</v>
      </c>
      <c r="F7" s="99">
        <v>3270.0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3604076</v>
      </c>
      <c r="D9" s="99">
        <v>3058852.0</v>
      </c>
      <c r="E9" s="99">
        <v>265099.0</v>
      </c>
      <c r="F9" s="99">
        <v>280125.0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154663</v>
      </c>
      <c r="D10" s="99">
        <v>131274.0</v>
      </c>
      <c r="E10" s="99">
        <v>11377.0</v>
      </c>
      <c r="F10" s="99">
        <v>12012.0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358464</v>
      </c>
      <c r="D11" s="99">
        <v>304236.0</v>
      </c>
      <c r="E11" s="99">
        <v>26367.0</v>
      </c>
      <c r="F11" s="99">
        <v>27861.0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344002</v>
      </c>
      <c r="D12" s="99">
        <v>291962.0</v>
      </c>
      <c r="E12" s="99">
        <v>25303.0</v>
      </c>
      <c r="F12" s="99">
        <v>26737.0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114668</v>
      </c>
      <c r="D15" s="99">
        <v>27128.0</v>
      </c>
      <c r="E15" s="99">
        <v>87519.0</v>
      </c>
      <c r="F15" s="99">
        <v>21.0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87263</v>
      </c>
      <c r="D16" s="99">
        <v>0.0</v>
      </c>
      <c r="E16" s="99">
        <v>87263.0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1388875</v>
      </c>
      <c r="D20" s="99">
        <v>1247920.0</v>
      </c>
      <c r="E20" s="99">
        <v>140711.0</v>
      </c>
      <c r="F20" s="99">
        <v>244.0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208638</v>
      </c>
      <c r="D22" s="99">
        <v>152771.0</v>
      </c>
      <c r="E22" s="99">
        <v>25112.0</v>
      </c>
      <c r="F22" s="99">
        <v>30755.0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116783</v>
      </c>
      <c r="D23" s="99">
        <v>75703.0</v>
      </c>
      <c r="E23" s="99">
        <v>11287.0</v>
      </c>
      <c r="F23" s="99">
        <v>29793.0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246276</v>
      </c>
      <c r="D25" s="99">
        <v>200403.0</v>
      </c>
      <c r="E25" s="99">
        <v>22407.0</v>
      </c>
      <c r="F25" s="99">
        <v>23466.0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11273</v>
      </c>
      <c r="D26" s="99">
        <v>6161.0</v>
      </c>
      <c r="E26" s="99">
        <v>4739.0</v>
      </c>
      <c r="F26" s="99">
        <v>373.0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6438</v>
      </c>
      <c r="D28" s="99">
        <v>6438.0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58914</v>
      </c>
      <c r="D31" s="99">
        <v>48104.0</v>
      </c>
      <c r="E31" s="99">
        <v>5280.0</v>
      </c>
      <c r="F31" s="99">
        <v>5530.0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115854</v>
      </c>
      <c r="D32" s="99">
        <v>82376.0</v>
      </c>
      <c r="E32" s="99">
        <v>31126.0</v>
      </c>
      <c r="F32" s="99">
        <v>2352.0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39300</v>
      </c>
      <c r="D34" s="99">
        <v>19911.0</v>
      </c>
      <c r="E34" s="99">
        <v>12032.0</v>
      </c>
      <c r="F34" s="99">
        <v>7357.0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7757228</v>
      </c>
      <c r="D40" s="104">
        <f t="shared" si="2"/>
        <v>6548615</v>
      </c>
      <c r="E40" s="104">
        <f t="shared" si="2"/>
        <v>758717</v>
      </c>
      <c r="F40" s="104">
        <f t="shared" si="2"/>
        <v>449896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IMMIGRATION COUNCIL</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4737147.0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572237.0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4073184.0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63045.0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619270.0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572568.0</v>
      </c>
      <c r="E12" s="109">
        <f>D11-D12</f>
        <v>46702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1584020.0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2608450.0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13684785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939214.0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337900.0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1277114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6407374.0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6000297.0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12407671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13684785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AMERICAN IMMIGRATION COUNCIL</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7757228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58914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7698314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641526.1667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5309384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8.276176836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6407374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7757228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646435.6667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9.911850986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1584020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7757228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646435.6667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2.450390784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10.72656762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9116216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11573139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0.7877047014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3646151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857129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4503280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7757228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0.5805269614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513127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3646151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0.1407311436</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6548615</v>
      </c>
      <c r="E41" s="165">
        <f t="shared" ref="E41:E44" si="1">D41/$D$44</f>
        <v>0.844195246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758717</v>
      </c>
      <c r="E42" s="165">
        <f t="shared" si="1"/>
        <v>0.09780774782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449896</v>
      </c>
      <c r="E43" s="165">
        <f t="shared" si="1"/>
        <v>0.05799700615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7757228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10708172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449896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23.80143855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9445613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1277114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7.396060962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13684785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IMMIGRATION COUNCIL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26236.0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1.437164E7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14397876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1285435.0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97883.0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1383318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2806.0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288758.0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360902.0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-72144</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787914.0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55156.0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843070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16554926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AMERICAN IMMIGRATION COUNCIL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1226235</v>
      </c>
      <c r="D3" s="99">
        <v>1226235.0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324390</v>
      </c>
      <c r="D7" s="99">
        <v>162195.0</v>
      </c>
      <c r="E7" s="99">
        <v>32439.0</v>
      </c>
      <c r="F7" s="99">
        <v>129756.0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5504346</v>
      </c>
      <c r="D9" s="99">
        <v>4508130.0</v>
      </c>
      <c r="E9" s="99">
        <v>580208.0</v>
      </c>
      <c r="F9" s="99">
        <v>416008.0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122455</v>
      </c>
      <c r="D10" s="99">
        <v>100577.0</v>
      </c>
      <c r="E10" s="99">
        <v>12913.0</v>
      </c>
      <c r="F10" s="99">
        <v>8965.0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647633</v>
      </c>
      <c r="D11" s="99">
        <v>519652.0</v>
      </c>
      <c r="E11" s="99">
        <v>68084.0</v>
      </c>
      <c r="F11" s="99">
        <v>59897.0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433121</v>
      </c>
      <c r="D12" s="99">
        <v>347251.0</v>
      </c>
      <c r="E12" s="99">
        <v>45528.0</v>
      </c>
      <c r="F12" s="99">
        <v>40342.0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27336</v>
      </c>
      <c r="D15" s="99">
        <v>8421.0</v>
      </c>
      <c r="E15" s="99">
        <v>18905.0</v>
      </c>
      <c r="F15" s="99">
        <v>10.0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413628</v>
      </c>
      <c r="D16" s="99">
        <v>0.0</v>
      </c>
      <c r="E16" s="99">
        <v>413628.0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2294764</v>
      </c>
      <c r="D20" s="99">
        <v>1930579.0</v>
      </c>
      <c r="E20" s="99">
        <v>185908.0</v>
      </c>
      <c r="F20" s="99">
        <v>178277.0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8702</v>
      </c>
      <c r="D21" s="99">
        <v>6418.0</v>
      </c>
      <c r="E21" s="99">
        <v>0.0</v>
      </c>
      <c r="F21" s="99">
        <v>2284.0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399064</v>
      </c>
      <c r="D22" s="99">
        <v>290148.0</v>
      </c>
      <c r="E22" s="99">
        <v>60212.0</v>
      </c>
      <c r="F22" s="99">
        <v>48704.0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154377</v>
      </c>
      <c r="D23" s="99">
        <v>102867.0</v>
      </c>
      <c r="E23" s="99">
        <v>15837.0</v>
      </c>
      <c r="F23" s="99">
        <v>35673.0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266555</v>
      </c>
      <c r="D25" s="99">
        <v>213710.0</v>
      </c>
      <c r="E25" s="99">
        <v>28014.0</v>
      </c>
      <c r="F25" s="99">
        <v>24831.0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122286</v>
      </c>
      <c r="D26" s="99">
        <v>94930.0</v>
      </c>
      <c r="E26" s="99">
        <v>8748.0</v>
      </c>
      <c r="F26" s="99">
        <v>18608.0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194797</v>
      </c>
      <c r="D28" s="99">
        <v>136908.0</v>
      </c>
      <c r="E28" s="99">
        <v>12603.0</v>
      </c>
      <c r="F28" s="99">
        <v>45286.0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34141</v>
      </c>
      <c r="D31" s="99">
        <v>27354.0</v>
      </c>
      <c r="E31" s="99">
        <v>3598.0</v>
      </c>
      <c r="F31" s="99">
        <v>3189.0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252135</v>
      </c>
      <c r="D32" s="99">
        <v>193863.0</v>
      </c>
      <c r="E32" s="99">
        <v>54509.0</v>
      </c>
      <c r="F32" s="99">
        <v>3763.0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111692</v>
      </c>
      <c r="D34" s="99">
        <v>64256.0</v>
      </c>
      <c r="E34" s="99">
        <v>44434.0</v>
      </c>
      <c r="F34" s="99">
        <v>3002.0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12537657</v>
      </c>
      <c r="D40" s="104">
        <f t="shared" si="2"/>
        <v>9933494</v>
      </c>
      <c r="E40" s="104">
        <f t="shared" si="2"/>
        <v>1585568</v>
      </c>
      <c r="F40" s="104">
        <f t="shared" si="2"/>
        <v>1018595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IMMIGRATION COUNCIL</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9580725.0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1339062.0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5792267.0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200000.0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128256.0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656275.0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606709.0</v>
      </c>
      <c r="E12" s="109">
        <f>D11-D12</f>
        <v>49566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820127.0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337796.0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18247799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1256749.0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566110.0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1822859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7092198.0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9332742.0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16424940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18247799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