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0" sheetId="3" r:id="rId6"/>
    <sheet state="visible" name="Expenses 2020" sheetId="4" r:id="rId7"/>
    <sheet state="visible" name="Balance Sheet 2020" sheetId="5" r:id="rId8"/>
    <sheet state="visible" name="Ratios 2020" sheetId="6" r:id="rId9"/>
    <sheet state="visible" name="Revenues 2021" sheetId="7" r:id="rId10"/>
    <sheet state="visible" name="Expenses 2021" sheetId="8" r:id="rId11"/>
    <sheet state="visible" name="Balance Sheet 2021" sheetId="9" r:id="rId12"/>
    <sheet state="visible" name="Ratios 2021" sheetId="10" r:id="rId13"/>
    <sheet state="visible" name="Revenues 2022" sheetId="11" r:id="rId14"/>
    <sheet state="visible" name="Expenses 2022" sheetId="12" r:id="rId15"/>
    <sheet state="visible" name="Balance Sheet 2022" sheetId="13" r:id="rId16"/>
    <sheet state="visible" name="Ratios 2022" sheetId="14" r:id="rId17"/>
    <sheet state="visible" name="Multi-Year Ratios" sheetId="15" r:id="rId18"/>
  </sheets>
  <definedNames/>
  <calcPr/>
</workbook>
</file>

<file path=xl/sharedStrings.xml><?xml version="1.0" encoding="utf-8"?>
<sst xmlns="http://schemas.openxmlformats.org/spreadsheetml/2006/main" count="874" uniqueCount="253">
  <si>
    <t xml:space="preserve">NATIONAL PARKS CONSERVATION ASSOCIATION </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</si>
  <si>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</si>
  <si>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</si>
  <si>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</si>
  <si>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</si>
  <si>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</si>
  <si>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</si>
  <si>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</si>
  <si>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</si>
  <si>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</si>
  <si>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</si>
  <si>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</si>
  <si>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</si>
  <si>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</si>
  <si>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</si>
  <si>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</si>
  <si>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</si>
  <si>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</si>
  <si>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</si>
  <si>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</si>
  <si>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</si>
  <si>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</si>
  <si>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</si>
  <si>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</si>
  <si>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</si>
  <si>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</si>
  <si>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</si>
  <si>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</si>
  <si>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</si>
  <si>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</si>
  <si>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</si>
  <si>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</si>
  <si>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</si>
  <si>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</si>
  <si>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</si>
  <si>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</si>
  <si>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</si>
  <si>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</si>
  <si>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</si>
  <si>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</si>
  <si>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</si>
  <si>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</si>
  <si>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</si>
  <si>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</si>
  <si>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</si>
  <si>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</si>
  <si>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</si>
  <si>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</si>
  <si>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</si>
  <si>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</si>
  <si>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</si>
  <si>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</si>
  <si>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</si>
  <si>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</si>
  <si>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</si>
  <si>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</si>
  <si>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</si>
  <si>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</si>
  <si>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</si>
  <si>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</si>
  <si>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</si>
  <si>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</si>
  <si>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</si>
  <si>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</si>
  <si>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MEMBERSHIP DUES</t>
  </si>
  <si>
    <t xml:space="preserve"> PUBLICATION</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</si>
  <si>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</si>
  <si>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</si>
  <si>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</si>
  <si>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</si>
  <si>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</si>
  <si>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</si>
  <si>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</si>
  <si>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</si>
  <si>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</si>
  <si>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</si>
  <si>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</si>
  <si>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</si>
  <si>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</si>
  <si>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</si>
  <si>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</si>
  <si>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</si>
  <si>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</si>
  <si>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</si>
  <si>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</si>
  <si>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</si>
  <si>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</si>
  <si>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</si>
  <si>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</si>
  <si>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</si>
  <si>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</si>
  <si>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</si>
  <si>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</si>
  <si>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</si>
  <si>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</si>
  <si>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</si>
  <si>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</si>
  <si>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</si>
  <si>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</si>
  <si>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</si>
  <si>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</si>
  <si>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</si>
  <si>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</si>
  <si>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</si>
  <si>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</si>
  <si>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</si>
  <si>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</si>
  <si>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</si>
  <si>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</si>
  <si>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</si>
  <si>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</si>
  <si>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</si>
  <si>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</si>
  <si>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</si>
  <si>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</si>
  <si>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</si>
  <si>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</si>
  <si>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</si>
  <si>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</si>
  <si>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</si>
  <si>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</si>
  <si>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</si>
  <si>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</si>
  <si>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</si>
  <si>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</si>
  <si>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</si>
  <si>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</si>
  <si>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</si>
  <si>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</si>
  <si>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</si>
  <si>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</si>
  <si>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</si>
  <si>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</si>
  <si>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</si>
  <si>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</si>
  <si>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PUBLICATION COSTS</t>
  </si>
  <si>
    <t>SPECIAL EVENTS</t>
  </si>
  <si>
    <t xml:space="preserve"> CREDIT CARD PROCESSING</t>
  </si>
  <si>
    <t>EQUIP. RENTAL/MAINT.</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</si>
  <si>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</si>
  <si>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</si>
  <si>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</si>
  <si>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</si>
  <si>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</si>
  <si>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</si>
  <si>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</si>
  <si>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</si>
  <si>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</si>
  <si>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</si>
  <si>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</si>
  <si>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</si>
  <si>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</si>
  <si>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</si>
  <si>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</si>
  <si>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</si>
  <si>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</si>
  <si>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</si>
  <si>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</si>
  <si>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</si>
  <si>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</si>
  <si>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</si>
  <si>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</si>
  <si>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</si>
  <si>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</si>
  <si>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</si>
  <si>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</si>
  <si>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</si>
  <si>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</si>
  <si>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</si>
  <si>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</si>
  <si>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</si>
  <si>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</si>
  <si>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</si>
  <si>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</si>
  <si>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</si>
  <si>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</si>
  <si>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</si>
  <si>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</si>
  <si>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</si>
  <si>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</si>
  <si>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</si>
  <si>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</si>
  <si>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</si>
  <si>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</si>
  <si>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</si>
  <si>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</si>
  <si>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</si>
  <si>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</si>
  <si>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</si>
  <si>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</si>
  <si>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</si>
  <si>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</si>
  <si>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</si>
  <si>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</si>
  <si>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</si>
  <si>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</si>
  <si>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</si>
  <si>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</si>
  <si>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</si>
  <si>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</si>
  <si>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</si>
  <si>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</si>
  <si>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</si>
  <si>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</si>
  <si>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</si>
  <si>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</si>
  <si>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</si>
  <si>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</si>
  <si>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</si>
  <si>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</si>
  <si>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</si>
  <si>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</si>
  <si>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</si>
  <si>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</si>
  <si>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</si>
  <si>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</si>
  <si>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</si>
  <si>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</si>
  <si>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</si>
  <si>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</si>
  <si>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</si>
  <si>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</si>
  <si>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</si>
  <si>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</si>
  <si>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</si>
  <si>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</si>
  <si>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</si>
  <si>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</si>
  <si>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</si>
  <si>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</si>
  <si>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</si>
  <si>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</si>
  <si>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</si>
  <si>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</si>
  <si>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</si>
  <si>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</si>
  <si>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</si>
  <si>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</si>
  <si>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</si>
  <si>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PUBLICATION</t>
  </si>
  <si>
    <r>
      <rPr>
        <rFont val="Roboto"/>
        <color rgb="FF000000"/>
        <sz val="10.0"/>
      </rPr>
      <t xml:space="preserve">Gross amount from sales of </t>
    </r>
    <r>
      <rPr>
        <rFont val="Roboto"/>
        <color rgb="FF000000"/>
        <sz val="10.0"/>
      </rPr>
      <t>assets other than inventory</t>
    </r>
  </si>
  <si>
    <t>MISCELLANEOUS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</si>
  <si>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</si>
  <si>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</si>
  <si>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 xml:space="preserve"> PUBLICATION COSTS</t>
  </si>
  <si>
    <t>CREDIT CARD PROCESSING</t>
  </si>
  <si>
    <r>
      <rPr>
        <rFont val="Roboto"/>
        <b/>
        <color rgb="FF000000"/>
        <sz val="10.0"/>
      </rPr>
      <t xml:space="preserve">Program Expenses </t>
    </r>
    <r>
      <rPr>
        <rFont val="Roboto"/>
        <b/>
        <i/>
        <color rgb="FF000000"/>
        <sz val="10.0"/>
      </rPr>
      <t xml:space="preserve">(Program Efficiency Ratio) </t>
    </r>
  </si>
  <si>
    <t>2020-2022</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</si>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</sst>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2020.0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NATIONAL PARKS CONSERVATION ASSOCIATION </v>
      </c>
      <c r="B1" s="2">
        <f>'Revenues 2021'!C1</f>
        <v>2021</v>
      </c>
      <c r="C1" s="138"/>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2021'!C40</f>
        <v>43741798</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2021'!C31</f>
        <v>334832</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43406966</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3617247.167</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2021'!E2+'Balance Sheet 2021'!E3</f>
        <v>19790826</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5.471239616</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2021'!E30</f>
        <v>25967604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2021'!C40</f>
        <v>43741798</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3645149.833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7.123878355</v>
      </c>
      <c r="E14" s="149" t="s">
        <v>189</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2021'!E13:E15)</f>
        <v>38464159</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2021'!C40</f>
        <v>43741798</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3645149.833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10.55214758</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16.0233872</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2021'!E2:E7,'Revenues 2021'!F10:F15)</f>
        <v>39042331</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2021'!F44</f>
        <v>48480006</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0.8053285101</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2021'!C7:C9)</f>
        <v>17375721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2021'!C10:C12)</f>
        <v>3937669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21313390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2021'!C40</f>
        <v>43741798</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0.4872545477</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2021'!C10:C11)</f>
        <v>2637046</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2021'!C7:C9)</f>
        <v>17375721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0.1517661339</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242</v>
      </c>
      <c r="D41" s="75">
        <f>'Expenses 2021'!D40</f>
        <v>34027365</v>
      </c>
      <c r="E41" s="164">
        <f t="shared" ref="E41:E44" si="1">D41/$D$44</f>
        <v>0.7779141818</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2021'!E40</f>
        <v>4590614</v>
      </c>
      <c r="E42" s="164">
        <f t="shared" si="1"/>
        <v>0.1049479951</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2021'!F40</f>
        <v>5123819</v>
      </c>
      <c r="E43" s="164">
        <f t="shared" si="1"/>
        <v>0.1171378232</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43741798</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2021'!F9</f>
        <v>40090639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2021'!F40</f>
        <v>5123819</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D47/D48</f>
        <v>7.824366747</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2021'!E2:E10)</f>
        <v>27397626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2021'!E19:E22)</f>
        <v>4825131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5.678110294</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2021'!E25:E26)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2021'!E18</f>
        <v>66590590</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NATIONAL PARKS CONSERVATION ASSOCIATION </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288713.0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573425.0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3.8649751E7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1030351.0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39511889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1835257.0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270565.0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2105822</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1202529.0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205369.0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6435.0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6435</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6435</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243</v>
      </c>
      <c r="D26" s="50">
        <v>4553119.0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1.2234433E7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-7681314</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-7681314</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96463.0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404765.0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-308302</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241</v>
      </c>
      <c r="D39" s="74"/>
      <c r="E39" s="48">
        <v>36302.0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36302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35078730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NATIONAL PARKS CONSERVATION ASSOCIATION </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591500</v>
      </c>
      <c r="D3" s="99">
        <v>591500.0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2144306</v>
      </c>
      <c r="D7" s="99">
        <v>1832990.0</v>
      </c>
      <c r="E7" s="99">
        <v>118673.0</v>
      </c>
      <c r="F7" s="99">
        <v>192643.0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17582184</v>
      </c>
      <c r="D9" s="99">
        <v>1.5546554E7</v>
      </c>
      <c r="E9" s="99">
        <v>680050.0</v>
      </c>
      <c r="F9" s="99">
        <v>1355580.0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1138728</v>
      </c>
      <c r="D10" s="99">
        <v>1008209.0</v>
      </c>
      <c r="E10" s="99">
        <v>43438.0</v>
      </c>
      <c r="F10" s="99">
        <v>87081.0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1816654</v>
      </c>
      <c r="D11" s="99">
        <v>1601894.0</v>
      </c>
      <c r="E11" s="99">
        <v>72896.0</v>
      </c>
      <c r="F11" s="99">
        <v>141864.0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1440242</v>
      </c>
      <c r="D12" s="99">
        <v>1269292.0</v>
      </c>
      <c r="E12" s="99">
        <v>58104.0</v>
      </c>
      <c r="F12" s="99">
        <v>112846.0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168461</v>
      </c>
      <c r="D15" s="99">
        <v>168461.0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101848</v>
      </c>
      <c r="D16" s="99">
        <v>0.0</v>
      </c>
      <c r="E16" s="99">
        <v>101848.0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41040</v>
      </c>
      <c r="D17" s="99">
        <v>41040.0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187800</v>
      </c>
      <c r="D18" s="99">
        <v>0.0</v>
      </c>
      <c r="E18" s="99">
        <v>0.0</v>
      </c>
      <c r="F18" s="99">
        <v>187800.0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117233</v>
      </c>
      <c r="D19" s="99">
        <v>0.0</v>
      </c>
      <c r="E19" s="99">
        <v>117233.0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2768656</v>
      </c>
      <c r="D20" s="99">
        <v>2532318.0</v>
      </c>
      <c r="E20" s="99">
        <v>64962.0</v>
      </c>
      <c r="F20" s="99">
        <v>171376.0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1143480</v>
      </c>
      <c r="D21" s="99">
        <v>639668.0</v>
      </c>
      <c r="E21" s="99">
        <v>256883.0</v>
      </c>
      <c r="F21" s="99">
        <v>246929.0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10066169</v>
      </c>
      <c r="D22" s="99">
        <v>5631065.0</v>
      </c>
      <c r="E22" s="99">
        <v>2261368.0</v>
      </c>
      <c r="F22" s="99">
        <v>2173736.0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1162624</v>
      </c>
      <c r="D23" s="99">
        <v>1091848.0</v>
      </c>
      <c r="E23" s="99">
        <v>70776.0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648013</v>
      </c>
      <c r="D24" s="99">
        <v>362502.0</v>
      </c>
      <c r="E24" s="99">
        <v>145576.0</v>
      </c>
      <c r="F24" s="99">
        <v>139935.0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2144314</v>
      </c>
      <c r="D25" s="99">
        <v>1761013.0</v>
      </c>
      <c r="E25" s="99">
        <v>237469.0</v>
      </c>
      <c r="F25" s="99">
        <v>145832.0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1675583</v>
      </c>
      <c r="D26" s="99">
        <v>1573934.0</v>
      </c>
      <c r="E26" s="99">
        <v>26928.0</v>
      </c>
      <c r="F26" s="99">
        <v>74721.0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766010</v>
      </c>
      <c r="D28" s="99">
        <v>544938.0</v>
      </c>
      <c r="E28" s="99">
        <v>116037.0</v>
      </c>
      <c r="F28" s="99">
        <v>105035.0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1591</v>
      </c>
      <c r="D29" s="99">
        <v>1118.0</v>
      </c>
      <c r="E29" s="99">
        <v>250.0</v>
      </c>
      <c r="F29" s="99">
        <v>223.0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230773</v>
      </c>
      <c r="D31" s="99">
        <v>188703.0</v>
      </c>
      <c r="E31" s="99">
        <v>26064.0</v>
      </c>
      <c r="F31" s="99">
        <v>16006.0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458308</v>
      </c>
      <c r="D32" s="99">
        <v>322284.0</v>
      </c>
      <c r="E32" s="99">
        <v>71891.0</v>
      </c>
      <c r="F32" s="99">
        <v>64133.0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244</v>
      </c>
      <c r="C34" s="98">
        <f t="shared" si="1"/>
        <v>1229300</v>
      </c>
      <c r="D34" s="99">
        <v>734828.0</v>
      </c>
      <c r="E34" s="99">
        <v>250586.0</v>
      </c>
      <c r="F34" s="99">
        <v>243886.0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771578</v>
      </c>
      <c r="D35" s="99">
        <v>771578.0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245</v>
      </c>
      <c r="C36" s="98">
        <f t="shared" si="1"/>
        <v>231372</v>
      </c>
      <c r="D36" s="99">
        <v>162702.0</v>
      </c>
      <c r="E36" s="99">
        <v>36293.0</v>
      </c>
      <c r="F36" s="99">
        <v>32377.0</v>
      </c>
      <c r="G36" s="43"/>
      <c r="H36" s="43"/>
      <c r="I36" s="43"/>
      <c r="J36" s="43"/>
      <c r="K36" s="43"/>
      <c r="L36" s="43"/>
      <c r="M36" s="43"/>
      <c r="N36" s="43"/>
      <c r="O36" s="43"/>
      <c r="P36" s="43"/>
      <c r="Q36" s="43"/>
      <c r="R36" s="43"/>
      <c r="S36" s="43"/>
      <c r="T36" s="43"/>
      <c r="U36" s="43"/>
      <c r="V36" s="43"/>
      <c r="W36" s="43"/>
      <c r="X36" s="43"/>
      <c r="Y36" s="43"/>
      <c r="Z36" s="43"/>
    </row>
    <row r="37">
      <c r="A37" s="45" t="s">
        <v>52</v>
      </c>
      <c r="B37" s="102" t="s">
        <v>138</v>
      </c>
      <c r="C37" s="98">
        <f t="shared" si="1"/>
        <v>127531</v>
      </c>
      <c r="D37" s="99">
        <v>106743.0</v>
      </c>
      <c r="E37" s="99">
        <v>12585.0</v>
      </c>
      <c r="F37" s="99">
        <v>8203.0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495771</v>
      </c>
      <c r="D38" s="99">
        <v>352121.0</v>
      </c>
      <c r="E38" s="99">
        <v>63338.0</v>
      </c>
      <c r="F38" s="99">
        <v>80312.0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49251069</v>
      </c>
      <c r="D40" s="103">
        <f t="shared" si="2"/>
        <v>38837303</v>
      </c>
      <c r="E40" s="103">
        <f t="shared" si="2"/>
        <v>4833248</v>
      </c>
      <c r="F40" s="103">
        <f t="shared" si="2"/>
        <v>5580518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NATIONAL PARKS CONSERVATION ASSOCIATION </v>
      </c>
      <c r="B1" s="5"/>
      <c r="C1" s="2">
        <f>'Revenues 2022'!C1</f>
        <v>2022</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18000.0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1.7322329E7</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4579064.0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115480.0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433231.0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4818643.0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4343759.0</v>
      </c>
      <c r="E12" s="108">
        <f>D11-D12</f>
        <v>474884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4.0241642E7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666028.0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7239799.0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71090457</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4244566.0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1125526.0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1.2122293E7</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17492385</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2.4410216E7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2.9187856E7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53598072</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71090457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NATIONAL PARKS CONSERVATION ASSOCIATION </v>
      </c>
      <c r="B1" s="2">
        <f>'Revenues 2022'!C1</f>
        <v>2022</v>
      </c>
      <c r="C1" s="175"/>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2022'!C40</f>
        <v>49251069</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2022'!C31</f>
        <v>230773</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49020296</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4085024.667</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2022'!E2+'Balance Sheet 2022'!E3</f>
        <v>17340329</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4.244852948</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2022'!E30</f>
        <v>24410216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2022'!C40</f>
        <v>49251069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4104255.75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5.947537748</v>
      </c>
      <c r="E14" s="149" t="s">
        <v>189</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2022'!E13:E15)</f>
        <v>40907670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2022'!C40</f>
        <v>49251069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4104255.75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9.967134724</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14.21198767</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2022'!E2:E7,'Revenues 2022'!F10:F15)</f>
        <v>38649751</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2022'!F44</f>
        <v>35078730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1.101800179</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2022'!C7:C9)</f>
        <v>19726490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2022'!C10:C12)</f>
        <v>4395624</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24122114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2022'!C40</f>
        <v>49251069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0.4897784858</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2022'!C10:C11)</f>
        <v>2955382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2022'!C7:C9)</f>
        <v>19726490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0.1498179352</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246</v>
      </c>
      <c r="D41" s="75">
        <f>'Expenses 2022'!D40</f>
        <v>38837303</v>
      </c>
      <c r="E41" s="164">
        <f t="shared" ref="E41:E44" si="1">D41/$D$44</f>
        <v>0.7885575641</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2022'!E40</f>
        <v>4833248</v>
      </c>
      <c r="E42" s="164">
        <f t="shared" si="1"/>
        <v>0.09813488515</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2022'!F40</f>
        <v>5580518</v>
      </c>
      <c r="E43" s="164">
        <f t="shared" si="1"/>
        <v>0.1133075507</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49251069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2022'!F9</f>
        <v>39511889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2022'!F40</f>
        <v>5580518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D47/D48</f>
        <v>7.080326414</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2022'!E2:E10)</f>
        <v>22468104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2022'!E19:E22)</f>
        <v>5370092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4.183932789</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2022'!E18</f>
        <v>71090457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NATIONAL PARKS CONSERVATION ASSOCIATION </v>
      </c>
      <c r="B1" s="2" t="s">
        <v>247</v>
      </c>
      <c r="C1" s="138"/>
      <c r="D1" s="138"/>
      <c r="E1" s="138"/>
      <c r="F1" s="139"/>
      <c r="G1" s="139"/>
      <c r="H1" s="139"/>
      <c r="I1" s="43"/>
      <c r="J1" s="43"/>
      <c r="K1" s="43"/>
      <c r="L1" s="43"/>
      <c r="M1" s="43"/>
      <c r="N1" s="43"/>
      <c r="O1" s="43"/>
      <c r="P1" s="43"/>
      <c r="Q1" s="43"/>
      <c r="R1" s="43"/>
      <c r="S1" s="43"/>
      <c r="T1" s="43"/>
      <c r="U1" s="43"/>
      <c r="V1" s="43"/>
      <c r="W1" s="43"/>
      <c r="X1" s="43"/>
      <c r="Y1" s="43"/>
    </row>
    <row r="2">
      <c r="A2" s="140" t="s">
        <v>182</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183</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248</v>
      </c>
      <c r="E4" s="45" t="s">
        <v>249</v>
      </c>
      <c r="F4" s="45" t="s">
        <v>250</v>
      </c>
      <c r="G4" s="59" t="s">
        <v>251</v>
      </c>
      <c r="H4" s="59"/>
      <c r="I4" s="43"/>
      <c r="J4" s="43"/>
      <c r="K4" s="43"/>
      <c r="L4" s="43"/>
      <c r="M4" s="43"/>
      <c r="N4" s="43"/>
      <c r="O4" s="43"/>
      <c r="P4" s="43"/>
      <c r="Q4" s="43"/>
      <c r="R4" s="43"/>
      <c r="S4" s="43"/>
      <c r="T4" s="43"/>
      <c r="U4" s="43"/>
      <c r="V4" s="43"/>
      <c r="W4" s="43"/>
      <c r="X4" s="43"/>
      <c r="Y4" s="43"/>
    </row>
    <row r="5">
      <c r="A5" s="138"/>
      <c r="B5" s="49"/>
      <c r="C5" s="147" t="s">
        <v>182</v>
      </c>
      <c r="D5" s="176">
        <f>'Ratios 2020'!D8</f>
        <v>5.922698373</v>
      </c>
      <c r="E5" s="176">
        <f>'Ratios 2021'!D8</f>
        <v>5.471239616</v>
      </c>
      <c r="F5" s="176">
        <f>'Ratios 2022'!D8</f>
        <v>4.244852948</v>
      </c>
      <c r="G5" s="176">
        <f>average(D5:F5)</f>
        <v>5.212930312</v>
      </c>
      <c r="H5" s="149" t="s">
        <v>189</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190</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191</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248</v>
      </c>
      <c r="E9" s="45" t="s">
        <v>249</v>
      </c>
      <c r="F9" s="45" t="s">
        <v>250</v>
      </c>
      <c r="G9" s="59" t="s">
        <v>251</v>
      </c>
      <c r="H9" s="59"/>
      <c r="I9" s="43"/>
      <c r="J9" s="43"/>
      <c r="K9" s="43"/>
      <c r="L9" s="43"/>
      <c r="M9" s="43"/>
      <c r="N9" s="43"/>
      <c r="O9" s="43"/>
      <c r="P9" s="43"/>
      <c r="Q9" s="43"/>
      <c r="R9" s="43"/>
      <c r="S9" s="43"/>
      <c r="T9" s="43"/>
      <c r="U9" s="43"/>
      <c r="V9" s="43"/>
      <c r="W9" s="43"/>
      <c r="X9" s="43"/>
      <c r="Y9" s="43"/>
    </row>
    <row r="10">
      <c r="A10" s="138"/>
      <c r="B10" s="49"/>
      <c r="C10" s="147" t="s">
        <v>190</v>
      </c>
      <c r="D10" s="148">
        <f>'Ratios 2020'!D14</f>
        <v>9.39021331</v>
      </c>
      <c r="E10" s="148">
        <f>'Ratios 2021'!D14</f>
        <v>7.123878355</v>
      </c>
      <c r="F10" s="148">
        <f>'Ratios 2022'!D14</f>
        <v>5.947537748</v>
      </c>
      <c r="G10" s="176">
        <f>average(D10:F10)</f>
        <v>7.487209804</v>
      </c>
      <c r="H10" s="149" t="s">
        <v>189</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195</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196</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248</v>
      </c>
      <c r="E14" s="45" t="s">
        <v>249</v>
      </c>
      <c r="F14" s="45" t="s">
        <v>250</v>
      </c>
      <c r="G14" s="59" t="s">
        <v>251</v>
      </c>
      <c r="H14" s="59"/>
      <c r="I14" s="43"/>
      <c r="J14" s="43"/>
      <c r="K14" s="43"/>
      <c r="L14" s="43"/>
      <c r="M14" s="43"/>
      <c r="N14" s="43"/>
      <c r="O14" s="43"/>
      <c r="P14" s="43"/>
      <c r="Q14" s="43"/>
      <c r="R14" s="43"/>
      <c r="S14" s="43"/>
      <c r="T14" s="43"/>
      <c r="U14" s="43"/>
      <c r="V14" s="43"/>
      <c r="W14" s="43"/>
      <c r="X14" s="43"/>
      <c r="Y14" s="43"/>
    </row>
    <row r="15">
      <c r="A15" s="138"/>
      <c r="B15" s="49"/>
      <c r="C15" s="147" t="s">
        <v>198</v>
      </c>
      <c r="D15" s="179">
        <f>'Ratios 2020'!D20</f>
        <v>14.30265664</v>
      </c>
      <c r="E15" s="179">
        <f>'Ratios 2021'!D20</f>
        <v>10.55214758</v>
      </c>
      <c r="F15" s="179">
        <f>'Ratios 2022'!D20</f>
        <v>9.967134724</v>
      </c>
      <c r="G15" s="176">
        <f>average(D15:F15)</f>
        <v>11.60731298</v>
      </c>
      <c r="H15" s="149" t="s">
        <v>189</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200</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201</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248</v>
      </c>
      <c r="E19" s="45" t="s">
        <v>249</v>
      </c>
      <c r="F19" s="45" t="s">
        <v>250</v>
      </c>
      <c r="G19" s="59" t="s">
        <v>251</v>
      </c>
      <c r="H19" s="59"/>
      <c r="I19" s="43"/>
      <c r="J19" s="43"/>
      <c r="K19" s="43"/>
      <c r="L19" s="43"/>
      <c r="M19" s="43"/>
      <c r="N19" s="43"/>
      <c r="O19" s="43"/>
      <c r="P19" s="43"/>
      <c r="Q19" s="43"/>
      <c r="R19" s="43"/>
      <c r="S19" s="43"/>
      <c r="T19" s="43"/>
      <c r="U19" s="43"/>
      <c r="V19" s="43"/>
      <c r="W19" s="43"/>
      <c r="X19" s="43"/>
      <c r="Y19" s="43"/>
    </row>
    <row r="20">
      <c r="A20" s="138"/>
      <c r="B20" s="49"/>
      <c r="C20" s="147" t="s">
        <v>200</v>
      </c>
      <c r="D20" s="162">
        <f>'Ratios 2020'!D26</f>
        <v>0.8707508574</v>
      </c>
      <c r="E20" s="162">
        <f>'Ratios 2021'!D26</f>
        <v>0.8053285101</v>
      </c>
      <c r="F20" s="162">
        <f>'Ratios 2022'!D26</f>
        <v>1.101800179</v>
      </c>
      <c r="G20" s="180">
        <f>average(D20:F20)</f>
        <v>0.9259598489</v>
      </c>
      <c r="H20" s="149" t="s">
        <v>204</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205</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206</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248</v>
      </c>
      <c r="E24" s="45" t="s">
        <v>249</v>
      </c>
      <c r="F24" s="45" t="s">
        <v>250</v>
      </c>
      <c r="G24" s="59" t="s">
        <v>251</v>
      </c>
      <c r="H24" s="59"/>
      <c r="I24" s="43"/>
      <c r="J24" s="43"/>
      <c r="K24" s="43"/>
      <c r="L24" s="43"/>
      <c r="M24" s="43"/>
      <c r="N24" s="43"/>
      <c r="O24" s="43"/>
      <c r="P24" s="43"/>
      <c r="Q24" s="43"/>
      <c r="R24" s="43"/>
      <c r="S24" s="43"/>
      <c r="T24" s="43"/>
      <c r="U24" s="43"/>
      <c r="V24" s="43"/>
      <c r="W24" s="43"/>
      <c r="X24" s="43"/>
      <c r="Y24" s="43"/>
    </row>
    <row r="25">
      <c r="A25" s="138"/>
      <c r="B25" s="49"/>
      <c r="C25" s="147" t="s">
        <v>210</v>
      </c>
      <c r="D25" s="162">
        <f>'Ratios 2020'!D33</f>
        <v>0.5094048741</v>
      </c>
      <c r="E25" s="162">
        <f>'Ratios 2021'!D33</f>
        <v>0.4872545477</v>
      </c>
      <c r="F25" s="162">
        <f>'Ratios 2022'!D33</f>
        <v>0.4897784858</v>
      </c>
      <c r="G25" s="180">
        <f>average(D25:F25)</f>
        <v>0.4954793026</v>
      </c>
      <c r="H25" s="149" t="s">
        <v>211</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212</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213</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248</v>
      </c>
      <c r="E29" s="45" t="s">
        <v>249</v>
      </c>
      <c r="F29" s="45" t="s">
        <v>250</v>
      </c>
      <c r="G29" s="59" t="s">
        <v>251</v>
      </c>
      <c r="H29" s="59"/>
      <c r="I29" s="43"/>
      <c r="J29" s="43"/>
      <c r="K29" s="43"/>
      <c r="L29" s="43"/>
      <c r="M29" s="43"/>
      <c r="N29" s="43"/>
      <c r="O29" s="43"/>
      <c r="P29" s="43"/>
      <c r="Q29" s="43"/>
      <c r="R29" s="43"/>
      <c r="S29" s="43"/>
      <c r="T29" s="43"/>
      <c r="U29" s="43"/>
      <c r="V29" s="43"/>
      <c r="W29" s="43"/>
      <c r="X29" s="43"/>
      <c r="Y29" s="43"/>
    </row>
    <row r="30">
      <c r="A30" s="138"/>
      <c r="B30" s="49"/>
      <c r="C30" s="147" t="s">
        <v>212</v>
      </c>
      <c r="D30" s="162">
        <f>'Ratios 2020'!D38</f>
        <v>0.166784312</v>
      </c>
      <c r="E30" s="162">
        <f>'Ratios 2021'!D38</f>
        <v>0.1517661339</v>
      </c>
      <c r="F30" s="162">
        <f>'Ratios 2022'!D38</f>
        <v>0.1498179352</v>
      </c>
      <c r="G30" s="180">
        <f>average(D30:F30)</f>
        <v>0.1561227937</v>
      </c>
      <c r="H30" s="149" t="s">
        <v>215</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216</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217</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248</v>
      </c>
      <c r="E34" s="45" t="s">
        <v>249</v>
      </c>
      <c r="F34" s="45" t="s">
        <v>250</v>
      </c>
      <c r="G34" s="59" t="s">
        <v>251</v>
      </c>
      <c r="H34" s="59"/>
      <c r="I34" s="43"/>
      <c r="J34" s="43"/>
      <c r="K34" s="43"/>
      <c r="L34" s="43"/>
      <c r="M34" s="43"/>
      <c r="N34" s="43"/>
      <c r="O34" s="43"/>
      <c r="P34" s="43"/>
      <c r="Q34" s="43"/>
      <c r="R34" s="43"/>
      <c r="S34" s="43"/>
      <c r="T34" s="43"/>
      <c r="U34" s="43"/>
      <c r="V34" s="43"/>
      <c r="W34" s="43"/>
      <c r="X34" s="43"/>
      <c r="Y34" s="43"/>
    </row>
    <row r="35">
      <c r="A35" s="138"/>
      <c r="B35" s="49"/>
      <c r="C35" s="147" t="s">
        <v>252</v>
      </c>
      <c r="D35" s="162">
        <f>'Ratios 2020'!E41</f>
        <v>0.7698003829</v>
      </c>
      <c r="E35" s="162">
        <f>'Ratios 2021'!E41</f>
        <v>0.7779141818</v>
      </c>
      <c r="F35" s="162">
        <f>'Ratios 2022'!E41</f>
        <v>0.7885575641</v>
      </c>
      <c r="G35" s="180">
        <f t="shared" ref="G35:G37" si="1">average(D35:F35)</f>
        <v>0.7787573763</v>
      </c>
      <c r="H35" s="180"/>
      <c r="I35" s="43"/>
      <c r="J35" s="43"/>
      <c r="K35" s="43"/>
      <c r="L35" s="43"/>
      <c r="M35" s="43"/>
      <c r="N35" s="43"/>
      <c r="O35" s="43"/>
      <c r="P35" s="43"/>
      <c r="Q35" s="43"/>
      <c r="R35" s="43"/>
      <c r="S35" s="43"/>
      <c r="T35" s="43"/>
      <c r="U35" s="43"/>
      <c r="V35" s="43"/>
      <c r="W35" s="43"/>
      <c r="X35" s="43"/>
      <c r="Y35" s="43"/>
    </row>
    <row r="36">
      <c r="A36" s="138"/>
      <c r="B36" s="52"/>
      <c r="C36" s="147" t="s">
        <v>219</v>
      </c>
      <c r="D36" s="162">
        <f>'Ratios 2020'!E42</f>
        <v>0.10430598</v>
      </c>
      <c r="E36" s="162">
        <f>'Ratios 2021'!E42</f>
        <v>0.1049479951</v>
      </c>
      <c r="F36" s="162">
        <f>'Ratios 2022'!E42</f>
        <v>0.09813488515</v>
      </c>
      <c r="G36" s="180">
        <f t="shared" si="1"/>
        <v>0.1024629534</v>
      </c>
      <c r="H36" s="180"/>
      <c r="I36" s="43"/>
      <c r="J36" s="43"/>
      <c r="K36" s="43"/>
      <c r="L36" s="43"/>
      <c r="M36" s="43"/>
      <c r="N36" s="43"/>
      <c r="O36" s="43"/>
      <c r="P36" s="43"/>
      <c r="Q36" s="43"/>
      <c r="R36" s="43"/>
      <c r="S36" s="43"/>
      <c r="T36" s="43"/>
      <c r="U36" s="43"/>
      <c r="V36" s="43"/>
      <c r="W36" s="43"/>
      <c r="X36" s="43"/>
      <c r="Y36" s="43"/>
    </row>
    <row r="37">
      <c r="A37" s="138"/>
      <c r="B37" s="181"/>
      <c r="C37" s="147" t="s">
        <v>220</v>
      </c>
      <c r="D37" s="162">
        <f>'Ratios 2020'!E43</f>
        <v>0.1258936371</v>
      </c>
      <c r="E37" s="162">
        <f>'Ratios 2021'!E43</f>
        <v>0.1171378232</v>
      </c>
      <c r="F37" s="162">
        <f>'Ratios 2022'!E43</f>
        <v>0.1133075507</v>
      </c>
      <c r="G37" s="180">
        <f t="shared" si="1"/>
        <v>0.1187796703</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221</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222</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248</v>
      </c>
      <c r="E41" s="45" t="s">
        <v>249</v>
      </c>
      <c r="F41" s="45" t="s">
        <v>250</v>
      </c>
      <c r="G41" s="59" t="s">
        <v>251</v>
      </c>
      <c r="H41" s="59"/>
      <c r="I41" s="43"/>
      <c r="J41" s="43"/>
      <c r="K41" s="43"/>
      <c r="L41" s="43"/>
      <c r="M41" s="43"/>
      <c r="N41" s="43"/>
      <c r="O41" s="43"/>
      <c r="P41" s="43"/>
      <c r="Q41" s="43"/>
      <c r="R41" s="43"/>
      <c r="S41" s="43"/>
      <c r="T41" s="43"/>
      <c r="U41" s="43"/>
      <c r="V41" s="43"/>
      <c r="W41" s="43"/>
      <c r="X41" s="43"/>
      <c r="Y41" s="43"/>
    </row>
    <row r="42">
      <c r="A42" s="138"/>
      <c r="B42" s="49"/>
      <c r="C42" s="147" t="s">
        <v>225</v>
      </c>
      <c r="D42" s="165">
        <f>'Ratios 2020'!D49</f>
        <v>7.576683223</v>
      </c>
      <c r="E42" s="165">
        <f>'Ratios 2021'!D49</f>
        <v>7.824366747</v>
      </c>
      <c r="F42" s="165">
        <f>'Ratios 2022'!D49</f>
        <v>7.080326414</v>
      </c>
      <c r="G42" s="182">
        <f>average(D42:F42)</f>
        <v>7.493792128</v>
      </c>
      <c r="H42" s="149" t="s">
        <v>226</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227</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228</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248</v>
      </c>
      <c r="E46" s="45" t="s">
        <v>249</v>
      </c>
      <c r="F46" s="45" t="s">
        <v>250</v>
      </c>
      <c r="G46" s="59" t="s">
        <v>251</v>
      </c>
      <c r="H46" s="59"/>
      <c r="I46" s="43"/>
      <c r="J46" s="43"/>
      <c r="K46" s="43"/>
      <c r="L46" s="43"/>
      <c r="M46" s="43"/>
      <c r="N46" s="43"/>
      <c r="O46" s="43"/>
      <c r="P46" s="43"/>
      <c r="Q46" s="43"/>
      <c r="R46" s="43"/>
      <c r="S46" s="43"/>
      <c r="T46" s="43"/>
      <c r="U46" s="43"/>
      <c r="V46" s="43"/>
      <c r="W46" s="43"/>
      <c r="X46" s="43"/>
      <c r="Y46" s="43"/>
    </row>
    <row r="47">
      <c r="A47" s="138"/>
      <c r="B47" s="49"/>
      <c r="C47" s="147" t="s">
        <v>231</v>
      </c>
      <c r="D47" s="148">
        <f>'Ratios 2020'!D54</f>
        <v>6.226213375</v>
      </c>
      <c r="E47" s="148">
        <f>'Ratios 2021'!D54</f>
        <v>5.678110294</v>
      </c>
      <c r="F47" s="148">
        <f>'Ratios 2022'!D54</f>
        <v>4.183932789</v>
      </c>
      <c r="G47" s="176">
        <f>average(D47:F47)</f>
        <v>5.362752153</v>
      </c>
      <c r="H47" s="149" t="s">
        <v>232</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233</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234</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248</v>
      </c>
      <c r="E51" s="45" t="s">
        <v>249</v>
      </c>
      <c r="F51" s="45" t="s">
        <v>250</v>
      </c>
      <c r="G51" s="59" t="s">
        <v>251</v>
      </c>
      <c r="H51" s="59"/>
      <c r="I51" s="43"/>
      <c r="J51" s="43"/>
      <c r="K51" s="43"/>
      <c r="L51" s="43"/>
      <c r="M51" s="43"/>
      <c r="N51" s="43"/>
      <c r="O51" s="43"/>
      <c r="P51" s="43"/>
      <c r="Q51" s="43"/>
      <c r="R51" s="43"/>
      <c r="S51" s="43"/>
      <c r="T51" s="43"/>
      <c r="U51" s="43"/>
      <c r="V51" s="43"/>
      <c r="W51" s="43"/>
      <c r="X51" s="43"/>
      <c r="Y51" s="43"/>
    </row>
    <row r="52">
      <c r="A52" s="138"/>
      <c r="B52" s="49"/>
      <c r="C52" s="147" t="s">
        <v>237</v>
      </c>
      <c r="D52" s="183">
        <f>'Ratios 2020'!D59</f>
        <v>0</v>
      </c>
      <c r="E52" s="183">
        <f>'Ratios 2021'!D59</f>
        <v>0</v>
      </c>
      <c r="F52" s="183">
        <f>'Ratios 2022'!D59</f>
        <v>0</v>
      </c>
      <c r="G52" s="184">
        <f>average(D52:F52)</f>
        <v>0</v>
      </c>
      <c r="H52" s="149" t="s">
        <v>238</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NATIONAL PARKS CONSERVATION ASSOCIATION </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NATIONAL PARKS CONSERVATION ASSOCIATION </v>
      </c>
      <c r="B1" s="5"/>
      <c r="C1" s="2">
        <f>'READ HERE FIRST'!B5</f>
        <v>2020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265974.0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3.6347787E7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1811496.0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36613761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1492327.0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178362.0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1670689</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915942.0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79819.0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97955.0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97955</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97955</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2364873.0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2364873</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2364873</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41743039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NATIONAL PARKS CONSERVATION ASSOCIATION </v>
      </c>
      <c r="B1" s="2">
        <f>'READ HERE FIRST'!B5</f>
        <v>2020</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8" si="1">sum(D3:F3)</f>
        <v>474500</v>
      </c>
      <c r="D3" s="99">
        <v>474500.0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1911273</v>
      </c>
      <c r="D7" s="99">
        <v>1739218.0</v>
      </c>
      <c r="E7" s="99">
        <v>89739.0</v>
      </c>
      <c r="F7" s="99">
        <v>82316.0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13823870</v>
      </c>
      <c r="D9" s="99">
        <v>1.2021371E7</v>
      </c>
      <c r="E9" s="99">
        <v>618934.0</v>
      </c>
      <c r="F9" s="99">
        <v>1183565.0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978446</v>
      </c>
      <c r="D10" s="99">
        <v>851068.0</v>
      </c>
      <c r="E10" s="99">
        <v>43521.0</v>
      </c>
      <c r="F10" s="99">
        <v>83857.0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1645929</v>
      </c>
      <c r="D11" s="99">
        <v>1436674.0</v>
      </c>
      <c r="E11" s="99">
        <v>74325.0</v>
      </c>
      <c r="F11" s="99">
        <v>134930.0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1193983</v>
      </c>
      <c r="D12" s="99">
        <v>1043679.0</v>
      </c>
      <c r="E12" s="99">
        <v>53751.0</v>
      </c>
      <c r="F12" s="99">
        <v>96553.0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110622</v>
      </c>
      <c r="D15" s="99">
        <v>110622.0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76248</v>
      </c>
      <c r="D16" s="99">
        <v>0.0</v>
      </c>
      <c r="E16" s="99">
        <v>76248.0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101300</v>
      </c>
      <c r="D17" s="99">
        <v>101300.0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328711</v>
      </c>
      <c r="D18" s="99">
        <v>0.0</v>
      </c>
      <c r="E18" s="99">
        <v>0.0</v>
      </c>
      <c r="F18" s="99">
        <v>328711.0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94138</v>
      </c>
      <c r="D19" s="99">
        <v>0.0</v>
      </c>
      <c r="E19" s="99">
        <v>94138.0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1429575</v>
      </c>
      <c r="D20" s="99">
        <v>1275387.0</v>
      </c>
      <c r="E20" s="99">
        <v>154188.0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390624</v>
      </c>
      <c r="D21" s="99">
        <v>216595.0</v>
      </c>
      <c r="E21" s="99">
        <v>80344.0</v>
      </c>
      <c r="F21" s="99">
        <v>93685.0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8473388</v>
      </c>
      <c r="D22" s="99">
        <v>4698370.0</v>
      </c>
      <c r="E22" s="99">
        <v>1742810.0</v>
      </c>
      <c r="F22" s="99">
        <v>2032208.0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1018696</v>
      </c>
      <c r="D23" s="99">
        <v>988547.0</v>
      </c>
      <c r="E23" s="99">
        <v>30149.0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542480</v>
      </c>
      <c r="D24" s="99">
        <v>300797.0</v>
      </c>
      <c r="E24" s="99">
        <v>111578.0</v>
      </c>
      <c r="F24" s="99">
        <v>130105.0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2064179</v>
      </c>
      <c r="D25" s="99">
        <v>1653983.0</v>
      </c>
      <c r="E25" s="99">
        <v>266810.0</v>
      </c>
      <c r="F25" s="99">
        <v>143386.0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54396</v>
      </c>
      <c r="D26" s="99">
        <v>51917.0</v>
      </c>
      <c r="E26" s="99">
        <v>611.0</v>
      </c>
      <c r="F26" s="99">
        <v>1868.0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152700</v>
      </c>
      <c r="D28" s="99">
        <v>105713.0</v>
      </c>
      <c r="E28" s="99">
        <v>25192.0</v>
      </c>
      <c r="F28" s="99">
        <v>21795.0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2912</v>
      </c>
      <c r="D29" s="99">
        <v>1965.0</v>
      </c>
      <c r="E29" s="99">
        <v>515.0</v>
      </c>
      <c r="F29" s="99">
        <v>432.0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373578</v>
      </c>
      <c r="D31" s="99">
        <v>298641.0</v>
      </c>
      <c r="E31" s="99">
        <v>48742.0</v>
      </c>
      <c r="F31" s="99">
        <v>26195.0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602015</v>
      </c>
      <c r="D32" s="99">
        <v>406222.0</v>
      </c>
      <c r="E32" s="99">
        <v>106489.0</v>
      </c>
      <c r="F32" s="99">
        <v>89304.0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915104</v>
      </c>
      <c r="D34" s="99">
        <v>554677.0</v>
      </c>
      <c r="E34" s="99">
        <v>165346.0</v>
      </c>
      <c r="F34" s="99">
        <v>195081.0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358126</v>
      </c>
      <c r="D35" s="99">
        <v>358126.0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137</v>
      </c>
      <c r="C36" s="98">
        <f t="shared" si="1"/>
        <v>232779</v>
      </c>
      <c r="D36" s="99">
        <v>157072.0</v>
      </c>
      <c r="E36" s="99">
        <v>41176.0</v>
      </c>
      <c r="F36" s="99">
        <v>34531.0</v>
      </c>
      <c r="G36" s="43"/>
      <c r="H36" s="43"/>
      <c r="I36" s="43"/>
      <c r="J36" s="43"/>
      <c r="K36" s="43"/>
      <c r="L36" s="43"/>
      <c r="M36" s="43"/>
      <c r="N36" s="43"/>
      <c r="O36" s="43"/>
      <c r="P36" s="43"/>
      <c r="Q36" s="43"/>
      <c r="R36" s="43"/>
      <c r="S36" s="43"/>
      <c r="T36" s="43"/>
      <c r="U36" s="43"/>
      <c r="V36" s="43"/>
      <c r="W36" s="43"/>
      <c r="X36" s="43"/>
      <c r="Y36" s="43"/>
      <c r="Z36" s="43"/>
    </row>
    <row r="37">
      <c r="A37" s="45" t="s">
        <v>52</v>
      </c>
      <c r="B37" s="102" t="s">
        <v>138</v>
      </c>
      <c r="C37" s="98">
        <f t="shared" si="1"/>
        <v>83753</v>
      </c>
      <c r="D37" s="99">
        <v>70898.0</v>
      </c>
      <c r="E37" s="99">
        <v>8220.0</v>
      </c>
      <c r="F37" s="99">
        <v>4635.0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951665</v>
      </c>
      <c r="D38" s="99">
        <v>631438.0</v>
      </c>
      <c r="E38" s="99">
        <v>170958.0</v>
      </c>
      <c r="F38" s="99">
        <v>149269.0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c r="D39" s="99"/>
      <c r="E39" s="99"/>
      <c r="F39" s="99"/>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38384990</v>
      </c>
      <c r="D40" s="103">
        <f t="shared" si="2"/>
        <v>29548780</v>
      </c>
      <c r="E40" s="103">
        <f t="shared" si="2"/>
        <v>4003784</v>
      </c>
      <c r="F40" s="103">
        <f t="shared" si="2"/>
        <v>4832426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NATIONAL PARKS CONSERVATION ASSOCIATION </v>
      </c>
      <c r="B1" s="5"/>
      <c r="C1" s="2">
        <f>'READ HERE FIRST'!B5</f>
        <v>2020</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18000.0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1.8742844E7</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8545257.0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56695.0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455888.0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4690491.0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3778154.0</v>
      </c>
      <c r="E12" s="108">
        <f>D11-D12</f>
        <v>912337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4.4390376E7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1360235.0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38094.0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74519726</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3515093.0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952901.0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5044124.0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9512118</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3.0036937E7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3.4970671E7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65007608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74519726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NATIONAL PARKS CONSERVATION ASSOCIATION </v>
      </c>
      <c r="B1" s="2">
        <f>'READ HERE FIRST'!B5</f>
        <v>2020</v>
      </c>
      <c r="C1" s="138"/>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2020'!C40</f>
        <v>38384990</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2020'!C31</f>
        <v>373578</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38011412</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3167617.667</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2020'!E2+'Balance Sheet 2020'!E3</f>
        <v>18760844</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5.922698373</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2020'!E30</f>
        <v>30036937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2020'!C40</f>
        <v>38384990</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3198749.167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9.39021331</v>
      </c>
      <c r="E14" s="149" t="s">
        <v>189</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2020'!E13:E15)</f>
        <v>45750611</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2020'!C40</f>
        <v>38384990</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3198749.167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14.30265664</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20.22535501</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2020'!E2:E7,'Revenues 2020'!F10:F15)</f>
        <v>36347787</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2020'!F44</f>
        <v>41743039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0.8707508574</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2020'!C7:C9)</f>
        <v>15735143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2020'!C10:C12)</f>
        <v>3818358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19553501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2020'!C40</f>
        <v>38384990</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0.5094048741</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2020'!C10:C11)</f>
        <v>2624375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2020'!C7:C9)</f>
        <v>15735143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0.166784312</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218</v>
      </c>
      <c r="D41" s="75">
        <f>'Expenses 2020'!D40</f>
        <v>29548780</v>
      </c>
      <c r="E41" s="164">
        <f t="shared" ref="E41:E44" si="1">D41/$D$44</f>
        <v>0.7698003829</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2020'!E40</f>
        <v>4003784</v>
      </c>
      <c r="E42" s="164">
        <f t="shared" si="1"/>
        <v>0.10430598</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2020'!F40</f>
        <v>4832426</v>
      </c>
      <c r="E43" s="164">
        <f t="shared" si="1"/>
        <v>0.1258936371</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38384990</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2020'!F9</f>
        <v>36613761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2020'!F40</f>
        <v>4832426</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D47/D48</f>
        <v>7.576683223</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2020'!E2:E10)</f>
        <v>27818684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2020'!E19:E22)</f>
        <v>4467994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6.226213375</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2020'!E25:E26)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2020'!E18</f>
        <v>74519726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NATIONAL PARKS CONSERVATION ASSOCIATION </v>
      </c>
      <c r="B1" s="5"/>
      <c r="C1" s="2">
        <v>2021.0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265152.0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783156.0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3.9042331E7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1034540.0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40090639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1783054.0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239</v>
      </c>
      <c r="D11" s="61"/>
      <c r="E11" s="61"/>
      <c r="F11" s="62">
        <v>248759.0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2031813</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806348.0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184062.0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5940.0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5940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5940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240</v>
      </c>
      <c r="D26" s="50">
        <v>6406244.0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811604.0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5594640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5594640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31460.0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281914.0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-250454</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241</v>
      </c>
      <c r="D39" s="74"/>
      <c r="E39" s="48">
        <v>17018.0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17018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48480006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NATIONAL PARKS CONSERVATION ASSOCIATION </v>
      </c>
      <c r="B1" s="2">
        <f>'Revenues 2021'!C1</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547500</v>
      </c>
      <c r="D3" s="99">
        <v>547500.0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1953915</v>
      </c>
      <c r="D7" s="99">
        <v>1675979.0</v>
      </c>
      <c r="E7" s="99">
        <v>109701.0</v>
      </c>
      <c r="F7" s="99">
        <v>168235.0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15421806</v>
      </c>
      <c r="D9" s="99">
        <v>1.3546715E7</v>
      </c>
      <c r="E9" s="99">
        <v>615245.0</v>
      </c>
      <c r="F9" s="99">
        <v>1259846.0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1062800</v>
      </c>
      <c r="D10" s="99">
        <v>929782.0</v>
      </c>
      <c r="E10" s="99">
        <v>42692.0</v>
      </c>
      <c r="F10" s="99">
        <v>90326.0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1574246</v>
      </c>
      <c r="D11" s="99">
        <v>1379180.0</v>
      </c>
      <c r="E11" s="99">
        <v>65144.0</v>
      </c>
      <c r="F11" s="99">
        <v>129922.0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1300623</v>
      </c>
      <c r="D12" s="99">
        <v>1139376.0</v>
      </c>
      <c r="E12" s="99">
        <v>54122.0</v>
      </c>
      <c r="F12" s="99">
        <v>107125.0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99381</v>
      </c>
      <c r="D15" s="99">
        <v>99381.0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84083</v>
      </c>
      <c r="D16" s="99">
        <v>0.0</v>
      </c>
      <c r="E16" s="99">
        <v>84083.0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35440</v>
      </c>
      <c r="D17" s="99">
        <v>35440.0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286811</v>
      </c>
      <c r="D18" s="99">
        <v>0.0</v>
      </c>
      <c r="E18" s="99">
        <v>0.0</v>
      </c>
      <c r="F18" s="99">
        <v>286811.0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97867</v>
      </c>
      <c r="D19" s="99">
        <v>0.0</v>
      </c>
      <c r="E19" s="99">
        <v>97867.0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1800005</v>
      </c>
      <c r="D20" s="99">
        <v>1759581.0</v>
      </c>
      <c r="E20" s="99">
        <v>40424.0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462226</v>
      </c>
      <c r="D21" s="99">
        <v>251681.0</v>
      </c>
      <c r="E21" s="99">
        <v>109312.0</v>
      </c>
      <c r="F21" s="99">
        <v>101233.0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9785733</v>
      </c>
      <c r="D22" s="99">
        <v>5328306.0</v>
      </c>
      <c r="E22" s="99">
        <v>2314235.0</v>
      </c>
      <c r="F22" s="99">
        <v>2143192.0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1336832</v>
      </c>
      <c r="D23" s="99">
        <v>1250120.0</v>
      </c>
      <c r="E23" s="99">
        <v>86712.0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661201</v>
      </c>
      <c r="D24" s="99">
        <v>360022.0</v>
      </c>
      <c r="E24" s="99">
        <v>156368.0</v>
      </c>
      <c r="F24" s="99">
        <v>144811.0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2062953</v>
      </c>
      <c r="D25" s="99">
        <v>1663341.0</v>
      </c>
      <c r="E25" s="99">
        <v>252435.0</v>
      </c>
      <c r="F25" s="99">
        <v>147177.0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1102935</v>
      </c>
      <c r="D26" s="99">
        <v>1033888.0</v>
      </c>
      <c r="E26" s="99">
        <v>20386.0</v>
      </c>
      <c r="F26" s="99">
        <v>48661.0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465901</v>
      </c>
      <c r="D28" s="99">
        <v>341487.0</v>
      </c>
      <c r="E28" s="99">
        <v>64197.0</v>
      </c>
      <c r="F28" s="99">
        <v>60217.0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1919</v>
      </c>
      <c r="D29" s="99">
        <v>0.0</v>
      </c>
      <c r="E29" s="99">
        <v>1919.0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334832</v>
      </c>
      <c r="D31" s="99">
        <v>269189.0</v>
      </c>
      <c r="E31" s="99">
        <v>41467.0</v>
      </c>
      <c r="F31" s="99">
        <v>24176.0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383809</v>
      </c>
      <c r="D32" s="99">
        <v>276914.0</v>
      </c>
      <c r="E32" s="99">
        <v>56446.0</v>
      </c>
      <c r="F32" s="99">
        <v>50449.0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1024130</v>
      </c>
      <c r="D34" s="99">
        <v>610894.0</v>
      </c>
      <c r="E34" s="99">
        <v>213794.0</v>
      </c>
      <c r="F34" s="99">
        <v>199442.0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467644</v>
      </c>
      <c r="D35" s="99">
        <v>467644.0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137</v>
      </c>
      <c r="C36" s="98">
        <f t="shared" si="1"/>
        <v>233478</v>
      </c>
      <c r="D36" s="99">
        <v>168452.0</v>
      </c>
      <c r="E36" s="99">
        <v>34337.0</v>
      </c>
      <c r="F36" s="99">
        <v>30689.0</v>
      </c>
      <c r="G36" s="43"/>
      <c r="H36" s="43"/>
      <c r="I36" s="43"/>
      <c r="J36" s="43"/>
      <c r="K36" s="43"/>
      <c r="L36" s="43"/>
      <c r="M36" s="43"/>
      <c r="N36" s="43"/>
      <c r="O36" s="43"/>
      <c r="P36" s="43"/>
      <c r="Q36" s="43"/>
      <c r="R36" s="43"/>
      <c r="S36" s="43"/>
      <c r="T36" s="43"/>
      <c r="U36" s="43"/>
      <c r="V36" s="43"/>
      <c r="W36" s="43"/>
      <c r="X36" s="43"/>
      <c r="Y36" s="43"/>
      <c r="Z36" s="43"/>
    </row>
    <row r="37">
      <c r="A37" s="45" t="s">
        <v>52</v>
      </c>
      <c r="B37" s="102" t="s">
        <v>138</v>
      </c>
      <c r="C37" s="98">
        <f t="shared" si="1"/>
        <v>204485</v>
      </c>
      <c r="D37" s="99">
        <v>168314.0</v>
      </c>
      <c r="E37" s="99">
        <v>22771.0</v>
      </c>
      <c r="F37" s="99">
        <v>13400.0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949243</v>
      </c>
      <c r="D38" s="99">
        <v>724179.0</v>
      </c>
      <c r="E38" s="99">
        <v>106957.0</v>
      </c>
      <c r="F38" s="99">
        <v>118107.0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43741798</v>
      </c>
      <c r="D40" s="103">
        <f t="shared" si="2"/>
        <v>34027365</v>
      </c>
      <c r="E40" s="103">
        <f t="shared" si="2"/>
        <v>4590614</v>
      </c>
      <c r="F40" s="103">
        <f t="shared" si="2"/>
        <v>5123819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NATIONAL PARKS CONSERVATION ASSOCIATION </v>
      </c>
      <c r="B1" s="5"/>
      <c r="C1" s="2">
        <f>'Revenues 2021'!C1</f>
        <v>2021</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18000.0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1.9772826E7</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7282280.0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38517.0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286003.0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4795228.0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4112986.0</v>
      </c>
      <c r="E12" s="108">
        <f>D11-D12</f>
        <v>682242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3.7562678E7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901481.0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46563.0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66590590</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3945919.0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879212.0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5053733.0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9878864</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2.5967604E7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3.0744122E7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56711726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66590590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