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<sst xmlns="http://schemas.openxmlformats.org/spreadsheetml/2006/main" count="558" uniqueCount="171">
  <si>
    <t>MACARTHUR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</si>
  <si>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</si>
  <si>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</si>
  <si>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</si>
  <si>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</si>
  <si>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</si>
  <si>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</si>
  <si>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</si>
  <si>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</si>
  <si>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</si>
  <si>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</si>
  <si>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</si>
  <si>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</si>
  <si>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</si>
  <si>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</si>
  <si>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</si>
  <si>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</si>
  <si>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</si>
  <si>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</si>
  <si>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</si>
  <si>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</si>
  <si>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</si>
  <si>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</si>
  <si>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</si>
  <si>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</si>
  <si>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</si>
  <si>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</si>
  <si>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</si>
  <si>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</si>
  <si>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</si>
  <si>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</si>
  <si>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</si>
  <si>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</si>
  <si>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</si>
  <si>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</si>
  <si>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</si>
  <si>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</si>
  <si>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</si>
  <si>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</si>
  <si>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</si>
  <si>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</si>
  <si>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</si>
  <si>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</si>
  <si>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</si>
  <si>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</si>
  <si>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</si>
  <si>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</si>
  <si>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</si>
  <si>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</si>
  <si>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</si>
  <si>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</si>
  <si>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</si>
  <si>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</si>
  <si>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</si>
  <si>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</si>
  <si>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</si>
  <si>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</si>
  <si>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</si>
  <si>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</si>
  <si>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</si>
  <si>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</si>
  <si>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</si>
  <si>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</si>
  <si>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</si>
  <si>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</si>
  <si>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</si>
  <si>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</si>
  <si>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</si>
  <si>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</si>
  <si>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</si>
  <si>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</si>
  <si>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</si>
  <si>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</si>
  <si>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</si>
  <si>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</si>
  <si>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</si>
  <si>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</si>
  <si>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</si>
  <si>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</si>
  <si>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</si>
  <si>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</si>
  <si>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</si>
  <si>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</si>
  <si>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</si>
  <si>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</si>
  <si>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</si>
  <si>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</si>
  <si>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</si>
  <si>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</si>
  <si>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</si>
  <si>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</si>
  <si>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</si>
  <si>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</si>
  <si>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</si>
  <si>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</si>
  <si>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</si>
  <si>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</si>
  <si>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</si>
  <si>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</si>
  <si>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</si>
  <si>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</si>
  <si>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</si>
  <si>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</si>
  <si>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</si>
  <si>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</si>
  <si>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</si>
  <si>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</si>
  <si>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</si>
  <si>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</si>
  <si>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</si>
  <si>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</si>
  <si>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</si>
  <si>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</si>
  <si>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</si>
  <si>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</si>
  <si>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</si>
  <si>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</si>
  <si>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</si>
  <si>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</si>
  <si>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</si>
  <si>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</si>
  <si>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</si>
  <si>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</si>
  <si>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</si>
  <si>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</si>
  <si>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</si>
  <si>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</si>
  <si>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</si>
  <si>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</si>
  <si>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</si>
  <si>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</si>
  <si>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</si>
  <si>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</si>
  <si>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</si>
  <si>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</si>
  <si>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</si>
  <si>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</si>
  <si>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</si>
  <si>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</si>
  <si>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</si>
  <si>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</si>
  <si>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</si>
  <si>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</si>
  <si>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</si>
  <si>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</si>
  <si>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</si>
  <si>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</si>
  <si>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</si>
  <si>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</si>
  <si>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</si>
  <si>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</si>
  <si>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</si>
  <si>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</si>
  <si>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</si>
  <si>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</si>
  <si>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</si>
  <si>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</si>
  <si>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</si>
  <si>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</si>
  <si>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</si>
  <si>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</si>
  <si>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</si>
  <si>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</si>
  <si>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</si>
  <si>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</si>
  <si>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</si>
  <si>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2021-2023</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</si>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</sst>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MACARTHUR FOUNDATION</v>
      </c>
      <c r="B1" s="2">
        <f>'Revenues 2022'!C1</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260263897</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1644548</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258619349</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21551612.42</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1620756549</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75.20349372</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7627980012</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260263897</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21688658.08</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351.7036408</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6526655545</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260263897</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21688658.08</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300.9248207</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376.1283144</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-1307634</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-1307634</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36464088</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11842596</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48306684</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260263897</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0.18560655</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11842596</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36464088</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0.3247742272</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44473846</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8229029493</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0.005404506818</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MACARTHUR FOUNDATION</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10000.0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6.4406257E7</v>
      </c>
      <c r="F4" s="46">
        <v>6.4406257E7</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5860892.0</v>
      </c>
      <c r="F5" s="46">
        <v>5860892.0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3.85226293E8</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3.89532778E8</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1.58282856E8</v>
      </c>
      <c r="F16" s="46">
        <v>1.48665785E8</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613786298</v>
      </c>
      <c r="F17" s="56">
        <f t="shared" si="1"/>
        <v>608465712</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MACARTHUR FOUNDATION</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5229977.0</v>
      </c>
      <c r="D3" s="67">
        <v>2376748.0</v>
      </c>
      <c r="E3" s="67">
        <v>0.0</v>
      </c>
      <c r="F3" s="67">
        <v>2544913.0</v>
      </c>
      <c r="G3" s="41"/>
      <c r="H3" s="41"/>
      <c r="I3" s="41"/>
      <c r="J3" s="41"/>
      <c r="K3" s="41"/>
      <c r="L3" s="41"/>
      <c r="M3" s="41"/>
      <c r="N3" s="41"/>
      <c r="O3" s="41"/>
      <c r="P3" s="41"/>
      <c r="Q3" s="41"/>
      <c r="R3" s="41"/>
      <c r="S3" s="41"/>
      <c r="T3" s="41"/>
      <c r="U3" s="41"/>
      <c r="V3" s="41"/>
      <c r="W3" s="41"/>
      <c r="X3" s="41"/>
      <c r="Y3" s="41"/>
      <c r="Z3" s="41"/>
    </row>
    <row r="4">
      <c r="A4" s="64">
        <v>14.0</v>
      </c>
      <c r="B4" s="65" t="s">
        <v>71</v>
      </c>
      <c r="C4" s="66">
        <v>3.3816805E7</v>
      </c>
      <c r="D4" s="67">
        <v>8230785.0</v>
      </c>
      <c r="E4" s="67">
        <v>0.0</v>
      </c>
      <c r="F4" s="67">
        <v>2.4499383E7</v>
      </c>
      <c r="G4" s="41"/>
      <c r="H4" s="41"/>
      <c r="I4" s="41"/>
      <c r="J4" s="41"/>
      <c r="K4" s="41"/>
      <c r="L4" s="41"/>
      <c r="M4" s="41"/>
      <c r="N4" s="41"/>
      <c r="O4" s="41"/>
      <c r="P4" s="41"/>
      <c r="Q4" s="41"/>
      <c r="R4" s="41"/>
      <c r="S4" s="41"/>
      <c r="T4" s="41"/>
      <c r="U4" s="41"/>
      <c r="V4" s="41"/>
      <c r="W4" s="41"/>
      <c r="X4" s="41"/>
      <c r="Y4" s="41"/>
      <c r="Z4" s="41"/>
    </row>
    <row r="5">
      <c r="A5" s="64">
        <v>15.0</v>
      </c>
      <c r="B5" s="65" t="s">
        <v>72</v>
      </c>
      <c r="C5" s="66">
        <v>1.1182601E7</v>
      </c>
      <c r="D5" s="67">
        <v>1720893.0</v>
      </c>
      <c r="E5" s="67">
        <v>0.0</v>
      </c>
      <c r="F5" s="67">
        <v>9953985.0</v>
      </c>
      <c r="G5" s="41"/>
      <c r="H5" s="41"/>
      <c r="I5" s="41"/>
      <c r="J5" s="41"/>
      <c r="K5" s="41"/>
      <c r="L5" s="41"/>
      <c r="M5" s="41"/>
      <c r="N5" s="41"/>
      <c r="O5" s="41"/>
      <c r="P5" s="41"/>
      <c r="Q5" s="41"/>
      <c r="R5" s="41"/>
      <c r="S5" s="41"/>
      <c r="T5" s="41"/>
      <c r="U5" s="41"/>
      <c r="V5" s="41"/>
      <c r="W5" s="41"/>
      <c r="X5" s="41"/>
      <c r="Y5" s="41"/>
      <c r="Z5" s="41"/>
    </row>
    <row r="6">
      <c r="A6" s="43" t="s">
        <v>73</v>
      </c>
      <c r="B6" s="48" t="s">
        <v>74</v>
      </c>
      <c r="C6" s="66">
        <v>694041.0</v>
      </c>
      <c r="D6" s="67">
        <v>220056.0</v>
      </c>
      <c r="E6" s="67">
        <v>0.0</v>
      </c>
      <c r="F6" s="67">
        <v>386734.0</v>
      </c>
      <c r="G6" s="41"/>
      <c r="H6" s="41"/>
      <c r="I6" s="41"/>
      <c r="J6" s="41"/>
      <c r="K6" s="41"/>
      <c r="L6" s="41"/>
      <c r="M6" s="41"/>
      <c r="N6" s="41"/>
      <c r="O6" s="41"/>
      <c r="P6" s="41"/>
      <c r="Q6" s="41"/>
      <c r="R6" s="41"/>
      <c r="S6" s="41"/>
      <c r="T6" s="41"/>
      <c r="U6" s="41"/>
      <c r="V6" s="41"/>
      <c r="W6" s="41"/>
      <c r="X6" s="41"/>
      <c r="Y6" s="41"/>
      <c r="Z6" s="41"/>
    </row>
    <row r="7">
      <c r="A7" s="64" t="s">
        <v>55</v>
      </c>
      <c r="B7" s="65" t="s">
        <v>75</v>
      </c>
      <c r="C7" s="66">
        <v>535801.0</v>
      </c>
      <c r="D7" s="67">
        <v>313815.0</v>
      </c>
      <c r="E7" s="67">
        <v>0.0</v>
      </c>
      <c r="F7" s="67">
        <v>125171.0</v>
      </c>
      <c r="G7" s="41"/>
      <c r="H7" s="41"/>
      <c r="I7" s="41"/>
      <c r="J7" s="41"/>
      <c r="K7" s="41"/>
      <c r="L7" s="41"/>
      <c r="M7" s="41"/>
      <c r="N7" s="41"/>
      <c r="O7" s="41"/>
      <c r="P7" s="41"/>
      <c r="Q7" s="41"/>
      <c r="R7" s="41"/>
      <c r="S7" s="41"/>
      <c r="T7" s="41"/>
      <c r="U7" s="41"/>
      <c r="V7" s="41"/>
      <c r="W7" s="41"/>
      <c r="X7" s="41"/>
      <c r="Y7" s="41"/>
      <c r="Z7" s="41"/>
    </row>
    <row r="8">
      <c r="A8" s="64" t="s">
        <v>66</v>
      </c>
      <c r="B8" s="65" t="s">
        <v>76</v>
      </c>
      <c r="C8" s="66">
        <v>1.7315858E7</v>
      </c>
      <c r="D8" s="67">
        <v>1355639.0</v>
      </c>
      <c r="E8" s="67">
        <v>0.0</v>
      </c>
      <c r="F8" s="67">
        <v>1.600746E7</v>
      </c>
      <c r="G8" s="41"/>
      <c r="H8" s="41"/>
      <c r="I8" s="68"/>
      <c r="J8" s="41"/>
      <c r="K8" s="41"/>
      <c r="L8" s="41"/>
      <c r="M8" s="41"/>
      <c r="N8" s="41"/>
      <c r="O8" s="41"/>
      <c r="P8" s="41"/>
      <c r="Q8" s="41"/>
      <c r="R8" s="41"/>
      <c r="S8" s="41"/>
      <c r="T8" s="41"/>
      <c r="U8" s="41"/>
      <c r="V8" s="41"/>
      <c r="W8" s="41"/>
      <c r="X8" s="41"/>
      <c r="Y8" s="41"/>
      <c r="Z8" s="41"/>
    </row>
    <row r="9">
      <c r="A9" s="69">
        <v>17.0</v>
      </c>
      <c r="B9" s="44" t="s">
        <v>77</v>
      </c>
      <c r="C9" s="66">
        <v>3255072.0</v>
      </c>
      <c r="D9" s="67">
        <v>0.0</v>
      </c>
      <c r="E9" s="67">
        <v>0.0</v>
      </c>
      <c r="F9" s="67">
        <v>3255072.0</v>
      </c>
      <c r="G9" s="41"/>
      <c r="H9" s="41"/>
      <c r="I9" s="41"/>
      <c r="J9" s="41"/>
      <c r="K9" s="41"/>
      <c r="L9" s="41"/>
      <c r="M9" s="41"/>
      <c r="N9" s="41"/>
      <c r="O9" s="41"/>
      <c r="P9" s="41"/>
      <c r="Q9" s="41"/>
      <c r="R9" s="41"/>
      <c r="S9" s="41"/>
      <c r="T9" s="41"/>
      <c r="U9" s="41"/>
      <c r="V9" s="41"/>
      <c r="W9" s="41"/>
      <c r="X9" s="41"/>
      <c r="Y9" s="41"/>
      <c r="Z9" s="41"/>
    </row>
    <row r="10">
      <c r="A10" s="64">
        <v>18.0</v>
      </c>
      <c r="B10" s="65" t="s">
        <v>78</v>
      </c>
      <c r="C10" s="66">
        <v>15292.0</v>
      </c>
      <c r="D10" s="67">
        <v>452.0</v>
      </c>
      <c r="E10" s="67">
        <v>0.0</v>
      </c>
      <c r="F10" s="67">
        <v>14840.0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2604060.0</v>
      </c>
      <c r="D11" s="67">
        <v>972658.0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1716581.0</v>
      </c>
      <c r="D12" s="67">
        <v>1195374.0</v>
      </c>
      <c r="E12" s="67">
        <v>0.0</v>
      </c>
      <c r="F12" s="67">
        <v>524710.0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3332319.0</v>
      </c>
      <c r="D13" s="67">
        <v>398977.0</v>
      </c>
      <c r="E13" s="67">
        <v>0.0</v>
      </c>
      <c r="F13" s="67">
        <v>3003138.0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72258.0</v>
      </c>
      <c r="D14" s="67">
        <v>16968.0</v>
      </c>
      <c r="E14" s="67">
        <v>0.0</v>
      </c>
      <c r="F14" s="67">
        <v>54403.0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-3024778.0</v>
      </c>
      <c r="D15" s="67">
        <v>475229.0</v>
      </c>
      <c r="E15" s="67">
        <v>0.0</v>
      </c>
      <c r="F15" s="67">
        <v>4753649.0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76745887</v>
      </c>
      <c r="D16" s="70">
        <f t="shared" si="1"/>
        <v>17277594</v>
      </c>
      <c r="E16" s="70">
        <f t="shared" si="1"/>
        <v>0</v>
      </c>
      <c r="F16" s="70">
        <f t="shared" si="1"/>
        <v>65123458</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3.38504565E8</v>
      </c>
      <c r="D17" s="67">
        <v>0.0</v>
      </c>
      <c r="E17" s="67">
        <v>0.0</v>
      </c>
      <c r="F17" s="67">
        <v>3.20782584E8</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415250452</v>
      </c>
      <c r="D18" s="75">
        <f t="shared" si="2"/>
        <v>17277594</v>
      </c>
      <c r="E18" s="75">
        <f t="shared" si="2"/>
        <v>0</v>
      </c>
      <c r="F18" s="75">
        <f t="shared" si="2"/>
        <v>385906042</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MACARTHUR FOUNDATION</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2.7713392E7</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1.262408137E9</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1080210.0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1.4543666E7</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5.0477311E7</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3.897381797E9</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4.0392341E7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2465759.0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3.19983343E9</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1.3675713E7</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1.62311642E8</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8672283398</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1.7248018E7</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3.68998652E8</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4.2289989E7</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1.80257604E8</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608794263</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8.063489135E9</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8063489135</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8672283398</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MACARTHUR FOUNDATION</v>
      </c>
      <c r="B1" s="2">
        <f>'Revenues 2023'!C1</f>
        <v>2023</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415250452</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2604060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412646392</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34387199.33</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1290121529</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37.51749354</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8063489135</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415250452</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34604204.33</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233.020504</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7190550638</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415250452</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34604204.33</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207.794133</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245.3116266</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613786298</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613786298</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39046782</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11182601</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50229383</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415250452</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0.1209616576</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11182601</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39046782</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0.2863898234</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42289989</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8672283398</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0.004876453762</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MACARTHUR FOUNDATION</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2021'!D8</f>
        <v>40.79487107</v>
      </c>
      <c r="E5" s="137">
        <f>'Ratios 2022'!D8</f>
        <v>75.20349372</v>
      </c>
      <c r="F5" s="137">
        <f>'Ratios 2023'!D8</f>
        <v>37.51749354</v>
      </c>
      <c r="G5" s="137">
        <f>average(D5:F5)</f>
        <v>51.17195278</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2021'!D14</f>
        <v>186.6775717</v>
      </c>
      <c r="E10" s="118">
        <f>'Ratios 2022'!D14</f>
        <v>351.7036408</v>
      </c>
      <c r="F10" s="118">
        <f>'Ratios 2023'!D14</f>
        <v>233.020504</v>
      </c>
      <c r="G10" s="137">
        <f>average(D10:F10)</f>
        <v>257.1339055</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2021'!D20</f>
        <v>157.6554748</v>
      </c>
      <c r="E15" s="141">
        <f>'Ratios 2022'!D20</f>
        <v>300.9248207</v>
      </c>
      <c r="F15" s="141">
        <f>'Ratios 2023'!D20</f>
        <v>207.794133</v>
      </c>
      <c r="G15" s="137">
        <f>average(D15:F15)</f>
        <v>222.1248095</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2021'!D26</f>
        <v>1</v>
      </c>
      <c r="E20" s="131">
        <f>'Ratios 2022'!D26</f>
        <v>1</v>
      </c>
      <c r="F20" s="131">
        <f>'Ratios 2023'!D26</f>
        <v>1</v>
      </c>
      <c r="G20" s="142">
        <f>average(D20:F20)</f>
        <v>1</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2021'!D33</f>
        <v>0.0790265878</v>
      </c>
      <c r="E25" s="131">
        <f>'Ratios 2022'!D33</f>
        <v>0.18560655</v>
      </c>
      <c r="F25" s="131">
        <f>'Ratios 2023'!D33</f>
        <v>0.1209616576</v>
      </c>
      <c r="G25" s="142">
        <f>average(D25:F25)</f>
        <v>0.1285315985</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2021'!D38</f>
        <v>0.3300282351</v>
      </c>
      <c r="E30" s="131">
        <f>'Ratios 2022'!D38</f>
        <v>0.3247742272</v>
      </c>
      <c r="F30" s="131">
        <f>'Ratios 2023'!D38</f>
        <v>0.2863898234</v>
      </c>
      <c r="G30" s="142">
        <f>average(D30:F30)</f>
        <v>0.3137307619</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2021'!D43</f>
        <v>0.004814472906</v>
      </c>
      <c r="E35" s="144">
        <f>'Ratios 2022'!D43</f>
        <v>0.005404506818</v>
      </c>
      <c r="F35" s="144">
        <f>'Ratios 2023'!D43</f>
        <v>0.004876453762</v>
      </c>
      <c r="G35" s="145">
        <f>average(D35:F35)</f>
        <v>0.005031811162</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MACARTHUR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MACARTHUR FOUNDATION</v>
      </c>
      <c r="B1" s="5"/>
      <c r="C1" s="2">
        <v>2021.0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204412.0</v>
      </c>
      <c r="F4" s="46">
        <v>204412.0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5291915.0</v>
      </c>
      <c r="F5" s="46">
        <v>5291915.0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3.83416525E8</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4.76803038E8</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3.92383146E8</v>
      </c>
      <c r="F16" s="46">
        <v>3.98702853E8</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781295998</v>
      </c>
      <c r="F17" s="56">
        <f t="shared" si="1"/>
        <v>881002218</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MACARTHUR FOUNDATION</v>
      </c>
      <c r="B1" s="2">
        <f>'READ HERE FIRST'!B5</f>
        <v>2021</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4236966.0</v>
      </c>
      <c r="D3" s="67">
        <v>1991736.0</v>
      </c>
      <c r="E3" s="67">
        <v>0.0</v>
      </c>
      <c r="F3" s="67">
        <v>1986213.0</v>
      </c>
      <c r="G3" s="41"/>
      <c r="H3" s="41"/>
      <c r="I3" s="41"/>
      <c r="J3" s="41"/>
      <c r="K3" s="41"/>
      <c r="L3" s="41"/>
      <c r="M3" s="41"/>
      <c r="N3" s="41"/>
      <c r="O3" s="41"/>
      <c r="P3" s="41"/>
      <c r="Q3" s="41"/>
      <c r="R3" s="41"/>
      <c r="S3" s="41"/>
      <c r="T3" s="41"/>
      <c r="U3" s="41"/>
      <c r="V3" s="41"/>
      <c r="W3" s="41"/>
      <c r="X3" s="41"/>
      <c r="Y3" s="41"/>
      <c r="Z3" s="41"/>
    </row>
    <row r="4">
      <c r="A4" s="64">
        <v>14.0</v>
      </c>
      <c r="B4" s="65" t="s">
        <v>71</v>
      </c>
      <c r="C4" s="66">
        <v>2.9013483E7</v>
      </c>
      <c r="D4" s="67">
        <v>6705679.0</v>
      </c>
      <c r="E4" s="67">
        <v>0.0</v>
      </c>
      <c r="F4" s="67">
        <v>2.1366988E7</v>
      </c>
      <c r="G4" s="41"/>
      <c r="H4" s="41"/>
      <c r="I4" s="41"/>
      <c r="J4" s="41"/>
      <c r="K4" s="41"/>
      <c r="L4" s="41"/>
      <c r="M4" s="41"/>
      <c r="N4" s="41"/>
      <c r="O4" s="41"/>
      <c r="P4" s="41"/>
      <c r="Q4" s="41"/>
      <c r="R4" s="41"/>
      <c r="S4" s="41"/>
      <c r="T4" s="41"/>
      <c r="U4" s="41"/>
      <c r="V4" s="41"/>
      <c r="W4" s="41"/>
      <c r="X4" s="41"/>
      <c r="Y4" s="41"/>
      <c r="Z4" s="41"/>
    </row>
    <row r="5">
      <c r="A5" s="64">
        <v>15.0</v>
      </c>
      <c r="B5" s="65" t="s">
        <v>72</v>
      </c>
      <c r="C5" s="66">
        <v>1.0973587E7</v>
      </c>
      <c r="D5" s="67">
        <v>2176371.0</v>
      </c>
      <c r="E5" s="67">
        <v>0.0</v>
      </c>
      <c r="F5" s="67">
        <v>8735108.0</v>
      </c>
      <c r="G5" s="41"/>
      <c r="H5" s="41"/>
      <c r="I5" s="41"/>
      <c r="J5" s="41"/>
      <c r="K5" s="41"/>
      <c r="L5" s="41"/>
      <c r="M5" s="41"/>
      <c r="N5" s="41"/>
      <c r="O5" s="41"/>
      <c r="P5" s="41"/>
      <c r="Q5" s="41"/>
      <c r="R5" s="41"/>
      <c r="S5" s="41"/>
      <c r="T5" s="41"/>
      <c r="U5" s="41"/>
      <c r="V5" s="41"/>
      <c r="W5" s="41"/>
      <c r="X5" s="41"/>
      <c r="Y5" s="41"/>
      <c r="Z5" s="41"/>
    </row>
    <row r="6">
      <c r="A6" s="43" t="s">
        <v>73</v>
      </c>
      <c r="B6" s="48" t="s">
        <v>74</v>
      </c>
      <c r="C6" s="66">
        <v>671029.0</v>
      </c>
      <c r="D6" s="67">
        <v>210845.0</v>
      </c>
      <c r="E6" s="67">
        <v>0.0</v>
      </c>
      <c r="F6" s="67">
        <v>484656.0</v>
      </c>
      <c r="G6" s="41"/>
      <c r="H6" s="41"/>
      <c r="I6" s="41"/>
      <c r="J6" s="41"/>
      <c r="K6" s="41"/>
      <c r="L6" s="41"/>
      <c r="M6" s="41"/>
      <c r="N6" s="41"/>
      <c r="O6" s="41"/>
      <c r="P6" s="41"/>
      <c r="Q6" s="41"/>
      <c r="R6" s="41"/>
      <c r="S6" s="41"/>
      <c r="T6" s="41"/>
      <c r="U6" s="41"/>
      <c r="V6" s="41"/>
      <c r="W6" s="41"/>
      <c r="X6" s="41"/>
      <c r="Y6" s="41"/>
      <c r="Z6" s="41"/>
    </row>
    <row r="7">
      <c r="A7" s="64" t="s">
        <v>55</v>
      </c>
      <c r="B7" s="65" t="s">
        <v>75</v>
      </c>
      <c r="C7" s="66">
        <v>438454.0</v>
      </c>
      <c r="D7" s="67">
        <v>157903.0</v>
      </c>
      <c r="E7" s="67">
        <v>0.0</v>
      </c>
      <c r="F7" s="67">
        <v>159407.0</v>
      </c>
      <c r="G7" s="41"/>
      <c r="H7" s="41"/>
      <c r="I7" s="41"/>
      <c r="J7" s="41"/>
      <c r="K7" s="41"/>
      <c r="L7" s="41"/>
      <c r="M7" s="41"/>
      <c r="N7" s="41"/>
      <c r="O7" s="41"/>
      <c r="P7" s="41"/>
      <c r="Q7" s="41"/>
      <c r="R7" s="41"/>
      <c r="S7" s="41"/>
      <c r="T7" s="41"/>
      <c r="U7" s="41"/>
      <c r="V7" s="41"/>
      <c r="W7" s="41"/>
      <c r="X7" s="41"/>
      <c r="Y7" s="41"/>
      <c r="Z7" s="41"/>
    </row>
    <row r="8">
      <c r="A8" s="64" t="s">
        <v>66</v>
      </c>
      <c r="B8" s="65" t="s">
        <v>76</v>
      </c>
      <c r="C8" s="66">
        <v>1.1262973E7</v>
      </c>
      <c r="D8" s="67">
        <v>960643.0</v>
      </c>
      <c r="E8" s="67">
        <v>0.0</v>
      </c>
      <c r="F8" s="67">
        <v>1.0060905E7</v>
      </c>
      <c r="G8" s="41"/>
      <c r="H8" s="41"/>
      <c r="I8" s="68"/>
      <c r="J8" s="41"/>
      <c r="K8" s="41"/>
      <c r="L8" s="41"/>
      <c r="M8" s="41"/>
      <c r="N8" s="41"/>
      <c r="O8" s="41"/>
      <c r="P8" s="41"/>
      <c r="Q8" s="41"/>
      <c r="R8" s="41"/>
      <c r="S8" s="41"/>
      <c r="T8" s="41"/>
      <c r="U8" s="41"/>
      <c r="V8" s="41"/>
      <c r="W8" s="41"/>
      <c r="X8" s="41"/>
      <c r="Y8" s="41"/>
      <c r="Z8" s="41"/>
    </row>
    <row r="9">
      <c r="A9" s="69">
        <v>17.0</v>
      </c>
      <c r="B9" s="44" t="s">
        <v>77</v>
      </c>
      <c r="C9" s="66">
        <v>3310228.0</v>
      </c>
      <c r="D9" s="67">
        <v>0.0</v>
      </c>
      <c r="E9" s="67">
        <v>0.0</v>
      </c>
      <c r="F9" s="67">
        <v>3310228.0</v>
      </c>
      <c r="G9" s="41"/>
      <c r="H9" s="41"/>
      <c r="I9" s="41"/>
      <c r="J9" s="41"/>
      <c r="K9" s="41"/>
      <c r="L9" s="41"/>
      <c r="M9" s="41"/>
      <c r="N9" s="41"/>
      <c r="O9" s="41"/>
      <c r="P9" s="41"/>
      <c r="Q9" s="41"/>
      <c r="R9" s="41"/>
      <c r="S9" s="41"/>
      <c r="T9" s="41"/>
      <c r="U9" s="41"/>
      <c r="V9" s="41"/>
      <c r="W9" s="41"/>
      <c r="X9" s="41"/>
      <c r="Y9" s="41"/>
      <c r="Z9" s="41"/>
    </row>
    <row r="10">
      <c r="A10" s="64">
        <v>18.0</v>
      </c>
      <c r="B10" s="65" t="s">
        <v>78</v>
      </c>
      <c r="C10" s="66">
        <v>402881.0</v>
      </c>
      <c r="D10" s="67">
        <v>387842.0</v>
      </c>
      <c r="E10" s="67">
        <v>0.0</v>
      </c>
      <c r="F10" s="67">
        <v>15038.0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2996134.0</v>
      </c>
      <c r="D11" s="67">
        <v>958390.0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1658312.0</v>
      </c>
      <c r="D12" s="67">
        <v>1188392.0</v>
      </c>
      <c r="E12" s="67">
        <v>0.0</v>
      </c>
      <c r="F12" s="67">
        <v>467090.0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390548.0</v>
      </c>
      <c r="D13" s="67">
        <v>40916.0</v>
      </c>
      <c r="E13" s="67">
        <v>0.0</v>
      </c>
      <c r="F13" s="67">
        <v>363558.0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63336.0</v>
      </c>
      <c r="D14" s="67">
        <v>12978.0</v>
      </c>
      <c r="E14" s="67">
        <v>0.0</v>
      </c>
      <c r="F14" s="67">
        <v>52186.0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1.5463419E7</v>
      </c>
      <c r="D15" s="67">
        <v>588634.0</v>
      </c>
      <c r="E15" s="67">
        <v>0.0</v>
      </c>
      <c r="F15" s="67">
        <v>4209085.0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80881350</v>
      </c>
      <c r="D16" s="70">
        <f t="shared" si="1"/>
        <v>15380329</v>
      </c>
      <c r="E16" s="70">
        <f t="shared" si="1"/>
        <v>0</v>
      </c>
      <c r="F16" s="70">
        <f t="shared" si="1"/>
        <v>51210462</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4.78728235E8</v>
      </c>
      <c r="D17" s="67">
        <v>0.0</v>
      </c>
      <c r="E17" s="67">
        <v>0.0</v>
      </c>
      <c r="F17" s="67">
        <v>3.41122704E8</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559609585</v>
      </c>
      <c r="D18" s="75">
        <f t="shared" si="2"/>
        <v>15380329</v>
      </c>
      <c r="E18" s="75">
        <f t="shared" si="2"/>
        <v>0</v>
      </c>
      <c r="F18" s="75">
        <f t="shared" si="2"/>
        <v>392333166</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MACARTHUR FOUNDATION</v>
      </c>
      <c r="B1" s="5"/>
      <c r="C1" s="2">
        <f>'READ HERE FIRST'!B5</f>
        <v>2021</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5.5127149E7</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1.837120682E9</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1255564.0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2285807.0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8405596.0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3.735652793E9</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4.0061652E7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2595393.0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3.573816396E9</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1.5241309E7</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1.90734133E8</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9462296474</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1.6484338E7</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4.79114608E8</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4.555597E7</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2.15595021E8</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756749937</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8.705546537E9</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8705546537</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9462296474</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MACARTHUR FOUNDATION</v>
      </c>
      <c r="B1" s="2">
        <f>'READ HERE FIRST'!B5</f>
        <v>2021</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2021'!C18</f>
        <v>559609585</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2021'!C11</f>
        <v>2996134</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556613451</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46384454.25</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2021'!E2+'Balance Sheet 2021'!E3</f>
        <v>1892247831</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40.79487107</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2021'!E32</f>
        <v>8705546537</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2021'!C18</f>
        <v>559609585</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46634132.08</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186.6775717</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2021'!E14:E20)</f>
        <v>7352126234</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2021'!C18</f>
        <v>559609585</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46634132.08</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157.6554748</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198.4503458</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2021'!E17</f>
        <v>781295998</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2021'!E17</f>
        <v>781295998</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2021'!C3+'Expenses 2021'!C4</f>
        <v>33250449</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2021'!C5</f>
        <v>10973587</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44224036</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2021'!C18</f>
        <v>559609585</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0.0790265878</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2021'!C5</f>
        <v>10973587</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2021'!C3+'Expenses 2021'!C4</f>
        <v>33250449</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0.3300282351</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2021'!E29</f>
        <v>45555970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2021'!E24</f>
        <v>9462296474</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0.004814472906</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MACARTHUR FOUNDATION</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1.7406714E7</v>
      </c>
      <c r="F4" s="46">
        <v>1.7406714E7</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940809.0</v>
      </c>
      <c r="F5" s="46">
        <v>940809.0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7.5473283E7</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7.231085E7</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-9.512844E7</v>
      </c>
      <c r="F16" s="46">
        <v>-1.74859851E8</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-1307634</v>
      </c>
      <c r="F17" s="56">
        <f t="shared" si="1"/>
        <v>-84201478</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MACARTHUR FOUNDATION</v>
      </c>
      <c r="B1" s="2">
        <f>'Revenues 2022'!C1</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4788263.0</v>
      </c>
      <c r="D3" s="67">
        <v>2311884.0</v>
      </c>
      <c r="E3" s="67">
        <v>0.0</v>
      </c>
      <c r="F3" s="67">
        <v>2177068.0</v>
      </c>
      <c r="G3" s="41"/>
      <c r="H3" s="41"/>
      <c r="I3" s="41"/>
      <c r="J3" s="41"/>
      <c r="K3" s="41"/>
      <c r="L3" s="41"/>
      <c r="M3" s="41"/>
      <c r="N3" s="41"/>
      <c r="O3" s="41"/>
      <c r="P3" s="41"/>
      <c r="Q3" s="41"/>
      <c r="R3" s="41"/>
      <c r="S3" s="41"/>
      <c r="T3" s="41"/>
      <c r="U3" s="41"/>
      <c r="V3" s="41"/>
      <c r="W3" s="41"/>
      <c r="X3" s="41"/>
      <c r="Y3" s="41"/>
      <c r="Z3" s="41"/>
    </row>
    <row r="4">
      <c r="A4" s="64">
        <v>14.0</v>
      </c>
      <c r="B4" s="65" t="s">
        <v>71</v>
      </c>
      <c r="C4" s="66">
        <v>3.1675825E7</v>
      </c>
      <c r="D4" s="67">
        <v>7983450.0</v>
      </c>
      <c r="E4" s="67">
        <v>0.0</v>
      </c>
      <c r="F4" s="67">
        <v>2.2576871E7</v>
      </c>
      <c r="G4" s="41"/>
      <c r="H4" s="41"/>
      <c r="I4" s="41"/>
      <c r="J4" s="41"/>
      <c r="K4" s="41"/>
      <c r="L4" s="41"/>
      <c r="M4" s="41"/>
      <c r="N4" s="41"/>
      <c r="O4" s="41"/>
      <c r="P4" s="41"/>
      <c r="Q4" s="41"/>
      <c r="R4" s="41"/>
      <c r="S4" s="41"/>
      <c r="T4" s="41"/>
      <c r="U4" s="41"/>
      <c r="V4" s="41"/>
      <c r="W4" s="41"/>
      <c r="X4" s="41"/>
      <c r="Y4" s="41"/>
      <c r="Z4" s="41"/>
    </row>
    <row r="5">
      <c r="A5" s="64">
        <v>15.0</v>
      </c>
      <c r="B5" s="65" t="s">
        <v>72</v>
      </c>
      <c r="C5" s="66">
        <v>1.1842596E7</v>
      </c>
      <c r="D5" s="67">
        <v>1843992.0</v>
      </c>
      <c r="E5" s="67">
        <v>0.0</v>
      </c>
      <c r="F5" s="67">
        <v>9989045.0</v>
      </c>
      <c r="G5" s="41"/>
      <c r="H5" s="41"/>
      <c r="I5" s="41"/>
      <c r="J5" s="41"/>
      <c r="K5" s="41"/>
      <c r="L5" s="41"/>
      <c r="M5" s="41"/>
      <c r="N5" s="41"/>
      <c r="O5" s="41"/>
      <c r="P5" s="41"/>
      <c r="Q5" s="41"/>
      <c r="R5" s="41"/>
      <c r="S5" s="41"/>
      <c r="T5" s="41"/>
      <c r="U5" s="41"/>
      <c r="V5" s="41"/>
      <c r="W5" s="41"/>
      <c r="X5" s="41"/>
      <c r="Y5" s="41"/>
      <c r="Z5" s="41"/>
    </row>
    <row r="6">
      <c r="A6" s="43" t="s">
        <v>73</v>
      </c>
      <c r="B6" s="48" t="s">
        <v>74</v>
      </c>
      <c r="C6" s="66">
        <v>773554.0</v>
      </c>
      <c r="D6" s="67">
        <v>348203.0</v>
      </c>
      <c r="E6" s="67">
        <v>0.0</v>
      </c>
      <c r="F6" s="67">
        <v>292955.0</v>
      </c>
      <c r="G6" s="41"/>
      <c r="H6" s="41"/>
      <c r="I6" s="41"/>
      <c r="J6" s="41"/>
      <c r="K6" s="41"/>
      <c r="L6" s="41"/>
      <c r="M6" s="41"/>
      <c r="N6" s="41"/>
      <c r="O6" s="41"/>
      <c r="P6" s="41"/>
      <c r="Q6" s="41"/>
      <c r="R6" s="41"/>
      <c r="S6" s="41"/>
      <c r="T6" s="41"/>
      <c r="U6" s="41"/>
      <c r="V6" s="41"/>
      <c r="W6" s="41"/>
      <c r="X6" s="41"/>
      <c r="Y6" s="41"/>
      <c r="Z6" s="41"/>
    </row>
    <row r="7">
      <c r="A7" s="64" t="s">
        <v>55</v>
      </c>
      <c r="B7" s="65" t="s">
        <v>75</v>
      </c>
      <c r="C7" s="66">
        <v>521548.0</v>
      </c>
      <c r="D7" s="67">
        <v>236524.0</v>
      </c>
      <c r="E7" s="67">
        <v>0.0</v>
      </c>
      <c r="F7" s="67">
        <v>162591.0</v>
      </c>
      <c r="G7" s="41"/>
      <c r="H7" s="41"/>
      <c r="I7" s="41"/>
      <c r="J7" s="41"/>
      <c r="K7" s="41"/>
      <c r="L7" s="41"/>
      <c r="M7" s="41"/>
      <c r="N7" s="41"/>
      <c r="O7" s="41"/>
      <c r="P7" s="41"/>
      <c r="Q7" s="41"/>
      <c r="R7" s="41"/>
      <c r="S7" s="41"/>
      <c r="T7" s="41"/>
      <c r="U7" s="41"/>
      <c r="V7" s="41"/>
      <c r="W7" s="41"/>
      <c r="X7" s="41"/>
      <c r="Y7" s="41"/>
      <c r="Z7" s="41"/>
    </row>
    <row r="8">
      <c r="A8" s="64" t="s">
        <v>66</v>
      </c>
      <c r="B8" s="65" t="s">
        <v>76</v>
      </c>
      <c r="C8" s="66">
        <v>1.5441124E7</v>
      </c>
      <c r="D8" s="67">
        <v>1193431.0</v>
      </c>
      <c r="E8" s="67">
        <v>0.0</v>
      </c>
      <c r="F8" s="67">
        <v>1.3893883E7</v>
      </c>
      <c r="G8" s="41"/>
      <c r="H8" s="41"/>
      <c r="I8" s="68"/>
      <c r="J8" s="41"/>
      <c r="K8" s="41"/>
      <c r="L8" s="41"/>
      <c r="M8" s="41"/>
      <c r="N8" s="41"/>
      <c r="O8" s="41"/>
      <c r="P8" s="41"/>
      <c r="Q8" s="41"/>
      <c r="R8" s="41"/>
      <c r="S8" s="41"/>
      <c r="T8" s="41"/>
      <c r="U8" s="41"/>
      <c r="V8" s="41"/>
      <c r="W8" s="41"/>
      <c r="X8" s="41"/>
      <c r="Y8" s="41"/>
      <c r="Z8" s="41"/>
    </row>
    <row r="9">
      <c r="A9" s="69">
        <v>17.0</v>
      </c>
      <c r="B9" s="44" t="s">
        <v>77</v>
      </c>
      <c r="C9" s="66">
        <v>3299855.0</v>
      </c>
      <c r="D9" s="67">
        <v>0.0</v>
      </c>
      <c r="E9" s="67">
        <v>0.0</v>
      </c>
      <c r="F9" s="67">
        <v>3299855.0</v>
      </c>
      <c r="G9" s="41"/>
      <c r="H9" s="41"/>
      <c r="I9" s="41"/>
      <c r="J9" s="41"/>
      <c r="K9" s="41"/>
      <c r="L9" s="41"/>
      <c r="M9" s="41"/>
      <c r="N9" s="41"/>
      <c r="O9" s="41"/>
      <c r="P9" s="41"/>
      <c r="Q9" s="41"/>
      <c r="R9" s="41"/>
      <c r="S9" s="41"/>
      <c r="T9" s="41"/>
      <c r="U9" s="41"/>
      <c r="V9" s="41"/>
      <c r="W9" s="41"/>
      <c r="X9" s="41"/>
      <c r="Y9" s="41"/>
      <c r="Z9" s="41"/>
    </row>
    <row r="10">
      <c r="A10" s="64">
        <v>18.0</v>
      </c>
      <c r="B10" s="65" t="s">
        <v>78</v>
      </c>
      <c r="C10" s="66">
        <v>14853.0</v>
      </c>
      <c r="D10" s="67">
        <v>250.0</v>
      </c>
      <c r="E10" s="67">
        <v>0.0</v>
      </c>
      <c r="F10" s="67">
        <v>14603.0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1644548.0</v>
      </c>
      <c r="D11" s="67">
        <v>527388.0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1053320.0</v>
      </c>
      <c r="D12" s="67">
        <v>296867.0</v>
      </c>
      <c r="E12" s="67">
        <v>0.0</v>
      </c>
      <c r="F12" s="67">
        <v>756314.0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1981653.0</v>
      </c>
      <c r="D13" s="67">
        <v>275458.0</v>
      </c>
      <c r="E13" s="67">
        <v>0.0</v>
      </c>
      <c r="F13" s="67">
        <v>1502344.0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57129.0</v>
      </c>
      <c r="D14" s="67">
        <v>3871.0</v>
      </c>
      <c r="E14" s="67">
        <v>0.0</v>
      </c>
      <c r="F14" s="67">
        <v>53257.0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-4221680.0</v>
      </c>
      <c r="D15" s="67">
        <v>-3210370.0</v>
      </c>
      <c r="E15" s="67">
        <v>0.0</v>
      </c>
      <c r="F15" s="67">
        <v>3376030.0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68872588</v>
      </c>
      <c r="D16" s="70">
        <f t="shared" si="1"/>
        <v>11810948</v>
      </c>
      <c r="E16" s="70">
        <f t="shared" si="1"/>
        <v>0</v>
      </c>
      <c r="F16" s="70">
        <f t="shared" si="1"/>
        <v>58094816</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1.91391309E8</v>
      </c>
      <c r="D17" s="67">
        <v>0.0</v>
      </c>
      <c r="E17" s="67">
        <v>0.0</v>
      </c>
      <c r="F17" s="67">
        <v>3.15736308E8</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260263897</v>
      </c>
      <c r="D18" s="75">
        <f t="shared" si="2"/>
        <v>11810948</v>
      </c>
      <c r="E18" s="75">
        <f t="shared" si="2"/>
        <v>0</v>
      </c>
      <c r="F18" s="75">
        <f t="shared" si="2"/>
        <v>373831124</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MACARTHUR FOUNDATION</v>
      </c>
      <c r="B1" s="5"/>
      <c r="C1" s="2">
        <f>'Expenses 2022'!B1</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2.3194247E7</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1.597562302E9</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1810889.0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1466919.0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4349329.0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3.405041696E9</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2.7533637E7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2513827.0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3.091566385E9</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1.4804411E7</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5.9185851E7</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8229029493</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1.8154462E7</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3.5838065E8</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4.4473846E7</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1.80040523E8</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601049481</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7.627980012E9</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7627980012</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8229029493</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