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<sst xmlns="http://schemas.openxmlformats.org/spreadsheetml/2006/main" count="872" uniqueCount="252">
  <si>
    <t>YWCA OF SPOKANE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</si>
  <si>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</si>
  <si>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</si>
  <si>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</si>
  <si>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</si>
  <si>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</si>
  <si>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</si>
  <si>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</si>
  <si>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</si>
  <si>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</si>
  <si>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</si>
  <si>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</si>
  <si>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</si>
  <si>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</si>
  <si>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</si>
  <si>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</si>
  <si>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</si>
  <si>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</si>
  <si>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</si>
  <si>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</si>
  <si>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</si>
  <si>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</si>
  <si>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</si>
  <si>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</si>
  <si>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</si>
  <si>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</si>
  <si>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</si>
  <si>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</si>
  <si>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</si>
  <si>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</si>
  <si>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</si>
  <si>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</si>
  <si>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</si>
  <si>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</si>
  <si>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</si>
  <si>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</si>
  <si>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</si>
  <si>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</si>
  <si>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</si>
  <si>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</si>
  <si>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</si>
  <si>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</si>
  <si>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</si>
  <si>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</si>
  <si>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</si>
  <si>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</si>
  <si>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</si>
  <si>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</si>
  <si>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</si>
  <si>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</si>
  <si>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</si>
  <si>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</si>
  <si>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</si>
  <si>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</si>
  <si>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</si>
  <si>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</si>
  <si>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</si>
  <si>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</si>
  <si>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</si>
  <si>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</si>
  <si>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</si>
  <si>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</si>
  <si>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</si>
  <si>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</si>
  <si>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CLINICAL THERAPY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</si>
  <si>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</si>
  <si>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</si>
  <si>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</si>
  <si>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</si>
  <si>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</si>
  <si>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</si>
  <si>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</si>
  <si>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</si>
  <si>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</si>
  <si>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</si>
  <si>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</si>
  <si>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</si>
  <si>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</si>
  <si>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</si>
  <si>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</si>
  <si>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</si>
  <si>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</si>
  <si>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</si>
  <si>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</si>
  <si>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</si>
  <si>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</si>
  <si>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</si>
  <si>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</si>
  <si>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</si>
  <si>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</si>
  <si>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</si>
  <si>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</si>
  <si>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</si>
  <si>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</si>
  <si>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</si>
  <si>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</si>
  <si>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</si>
  <si>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INVESTMENT IN LLCS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</si>
  <si>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</si>
  <si>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</si>
  <si>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</si>
  <si>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</si>
  <si>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</si>
  <si>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</si>
  <si>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</si>
  <si>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</si>
  <si>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</si>
  <si>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</si>
  <si>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</si>
  <si>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</si>
  <si>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</si>
  <si>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</si>
  <si>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</si>
  <si>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</si>
  <si>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</si>
  <si>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</si>
  <si>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</si>
  <si>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</si>
  <si>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</si>
  <si>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</si>
  <si>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</si>
  <si>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</si>
  <si>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</si>
  <si>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</si>
  <si>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</si>
  <si>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</si>
  <si>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</si>
  <si>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</si>
  <si>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</si>
  <si>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</si>
  <si>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</si>
  <si>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</si>
  <si>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</si>
  <si>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</si>
  <si>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</si>
  <si>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CLIENT SERVICES</t>
  </si>
  <si>
    <t>MAINTENANCE</t>
  </si>
  <si>
    <t>IN-KIND SUPPLIES</t>
  </si>
  <si>
    <t>OTHER FUNDRAISING</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</si>
  <si>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</si>
  <si>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</si>
  <si>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</si>
  <si>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</si>
  <si>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</si>
  <si>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</si>
  <si>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</si>
  <si>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</si>
  <si>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</si>
  <si>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</si>
  <si>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</si>
  <si>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</si>
  <si>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</si>
  <si>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</si>
  <si>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</si>
  <si>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</si>
  <si>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</si>
  <si>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</si>
  <si>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</si>
  <si>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</si>
  <si>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</si>
  <si>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</si>
  <si>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</si>
  <si>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</si>
  <si>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</si>
  <si>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</si>
  <si>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</si>
  <si>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</si>
  <si>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</si>
  <si>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</si>
  <si>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</si>
  <si>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</si>
  <si>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</si>
  <si>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</si>
  <si>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</si>
  <si>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</si>
  <si>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</si>
  <si>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</si>
  <si>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</si>
  <si>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</si>
  <si>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</si>
  <si>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</si>
  <si>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</si>
  <si>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</si>
  <si>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</si>
  <si>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</si>
  <si>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</si>
  <si>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</si>
  <si>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</si>
  <si>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</si>
  <si>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</si>
  <si>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</si>
  <si>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</si>
  <si>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</si>
  <si>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</si>
  <si>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</si>
  <si>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</si>
  <si>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</si>
  <si>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</si>
  <si>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</si>
  <si>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</si>
  <si>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</si>
  <si>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</si>
  <si>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</si>
  <si>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</si>
  <si>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</si>
  <si>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</si>
  <si>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</si>
  <si>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</si>
  <si>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</si>
  <si>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</si>
  <si>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</si>
  <si>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</si>
  <si>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</si>
  <si>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</si>
  <si>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</si>
  <si>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</si>
  <si>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</si>
  <si>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</si>
  <si>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</si>
  <si>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</si>
  <si>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</si>
  <si>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</si>
  <si>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</si>
  <si>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</si>
  <si>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</si>
  <si>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</si>
  <si>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</si>
  <si>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</si>
  <si>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</si>
  <si>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</si>
  <si>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</si>
  <si>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</si>
  <si>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</si>
  <si>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</si>
  <si>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</si>
  <si>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</si>
  <si>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</si>
  <si>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</si>
  <si>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</si>
  <si>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</si>
  <si>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MISCELLANEOUS INCOME</t>
  </si>
  <si>
    <t xml:space="preserve"> INVESTMENT IN LLCS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</si>
  <si>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</si>
  <si>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</si>
  <si>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INVESTMENT IN LLC</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</si>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</sst>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YWCA OF SPOKANE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6730668</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50418</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6680250</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556687.5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865720</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1.555127428</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4671369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6730668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560889</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8.328508849</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3931611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6730668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560889</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7.009606179</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8.564733607</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4944250</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6391109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0.7736137813</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3790760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732465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4523225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6730668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0.6720321074</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406838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3790760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0.1073235974</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242</v>
      </c>
      <c r="D41" s="75">
        <f>'Expenses 2022'!D40</f>
        <v>5410346</v>
      </c>
      <c r="E41" s="165">
        <f t="shared" ref="E41:E44" si="1">D41/$D$44</f>
        <v>0.803834924</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980717</v>
      </c>
      <c r="E42" s="165">
        <f t="shared" si="1"/>
        <v>0.1457087172</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339605</v>
      </c>
      <c r="E43" s="165">
        <f t="shared" si="1"/>
        <v>0.05045635886</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6730668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6137572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339605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18.07267855</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1403133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675291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2.077819784</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91838</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9418965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0.009750328194</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YWCA OF SPOKANE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107250.0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498923.0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6035400.0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868891.0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156678.0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7510464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133888.0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133888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17827.0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157556.0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242752.0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-85196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-85196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243</v>
      </c>
      <c r="D26" s="50">
        <v>136197.0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138065.0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-1868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-1868</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42577.0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163717.0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-121140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240</v>
      </c>
      <c r="D39" s="74"/>
      <c r="E39" s="48">
        <v>4821.0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244</v>
      </c>
      <c r="D40" s="74"/>
      <c r="E40" s="48">
        <v>-55439.0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-50618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7403357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YWCA OF SPOKANE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150477</v>
      </c>
      <c r="D3" s="99">
        <v>150477.0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138589</v>
      </c>
      <c r="D7" s="99">
        <v>0.0</v>
      </c>
      <c r="E7" s="99">
        <v>138589.0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4089830</v>
      </c>
      <c r="D9" s="99">
        <v>3464368.0</v>
      </c>
      <c r="E9" s="99">
        <v>362048.0</v>
      </c>
      <c r="F9" s="99">
        <v>263414.0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130702</v>
      </c>
      <c r="D10" s="99">
        <v>110644.0</v>
      </c>
      <c r="E10" s="99">
        <v>14088.0</v>
      </c>
      <c r="F10" s="99">
        <v>5970.0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352921</v>
      </c>
      <c r="D11" s="99">
        <v>309965.0</v>
      </c>
      <c r="E11" s="99">
        <v>26406.0</v>
      </c>
      <c r="F11" s="99">
        <v>16550.0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358508</v>
      </c>
      <c r="D12" s="99">
        <v>276374.0</v>
      </c>
      <c r="E12" s="99">
        <v>59858.0</v>
      </c>
      <c r="F12" s="99">
        <v>22276.0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124386</v>
      </c>
      <c r="D15" s="99">
        <v>79260.0</v>
      </c>
      <c r="E15" s="99">
        <v>24476.0</v>
      </c>
      <c r="F15" s="99">
        <v>20650.0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25257</v>
      </c>
      <c r="D16" s="99">
        <v>0.0</v>
      </c>
      <c r="E16" s="99">
        <v>25257.0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3567</v>
      </c>
      <c r="D19" s="99">
        <v>0.0</v>
      </c>
      <c r="E19" s="99">
        <v>3567.0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2979</v>
      </c>
      <c r="D21" s="99">
        <v>1450.0</v>
      </c>
      <c r="E21" s="99">
        <v>755.0</v>
      </c>
      <c r="F21" s="99">
        <v>774.0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190067</v>
      </c>
      <c r="D22" s="99">
        <v>144821.0</v>
      </c>
      <c r="E22" s="99">
        <v>30819.0</v>
      </c>
      <c r="F22" s="99">
        <v>14427.0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431610</v>
      </c>
      <c r="D25" s="99">
        <v>347533.0</v>
      </c>
      <c r="E25" s="99">
        <v>78534.0</v>
      </c>
      <c r="F25" s="99">
        <v>5543.0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32655</v>
      </c>
      <c r="D26" s="99">
        <v>29469.0</v>
      </c>
      <c r="E26" s="99">
        <v>2886.0</v>
      </c>
      <c r="F26" s="99">
        <v>300.0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76456</v>
      </c>
      <c r="D28" s="99">
        <v>52224.0</v>
      </c>
      <c r="E28" s="99">
        <v>14657.0</v>
      </c>
      <c r="F28" s="99">
        <v>9575.0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13975</v>
      </c>
      <c r="D29" s="99">
        <v>0.0</v>
      </c>
      <c r="E29" s="99">
        <v>13975.0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71575</v>
      </c>
      <c r="D30" s="99">
        <v>25896.0</v>
      </c>
      <c r="E30" s="99">
        <v>39363.0</v>
      </c>
      <c r="F30" s="99">
        <v>6316.0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59205</v>
      </c>
      <c r="D31" s="99">
        <v>0.0</v>
      </c>
      <c r="E31" s="99">
        <v>59205.0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49628</v>
      </c>
      <c r="D32" s="99">
        <v>24379.0</v>
      </c>
      <c r="E32" s="99">
        <v>24061.0</v>
      </c>
      <c r="F32" s="99">
        <v>1188.0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881846</v>
      </c>
      <c r="D34" s="99">
        <v>881846.0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222903</v>
      </c>
      <c r="D35" s="99">
        <v>101323.0</v>
      </c>
      <c r="E35" s="99">
        <v>114749.0</v>
      </c>
      <c r="F35" s="99">
        <v>6831.0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156678</v>
      </c>
      <c r="D36" s="99">
        <v>116426.0</v>
      </c>
      <c r="E36" s="99">
        <v>0.0</v>
      </c>
      <c r="F36" s="99">
        <v>40252.0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2672</v>
      </c>
      <c r="D38" s="99">
        <v>1300.0</v>
      </c>
      <c r="E38" s="99">
        <v>678.0</v>
      </c>
      <c r="F38" s="99">
        <v>694.0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7566486</v>
      </c>
      <c r="D40" s="104">
        <f t="shared" si="2"/>
        <v>6117755</v>
      </c>
      <c r="E40" s="104">
        <f t="shared" si="2"/>
        <v>1033971</v>
      </c>
      <c r="F40" s="104">
        <f t="shared" si="2"/>
        <v>414760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YWCA OF SPOKANE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321355.0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281033.0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69641.0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802445.0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62796.0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1079021.0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576644.0</v>
      </c>
      <c r="E12" s="109">
        <f>D11-D12</f>
        <v>502377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364451.0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3766147.0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3171711.0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9341956</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585758.0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174070.0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58491.0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818319</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5007628.0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3516009.0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8523637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9341956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YWCA OF SPOKANE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7566486</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59205</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7507281</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625606.75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602388</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0.9628860302</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5007628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7566486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630540.5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7.941802311</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4130598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7566486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630540.5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6.550884519</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7.513770549</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6035400</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7403357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0.815224769</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4228419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842131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5070550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7566486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0.6701327406</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483623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4228419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0.1143744269</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245</v>
      </c>
      <c r="D41" s="75">
        <f>'Expenses 2023'!D40</f>
        <v>6117755</v>
      </c>
      <c r="E41" s="165">
        <f t="shared" ref="E41:E44" si="1">D41/$D$44</f>
        <v>0.8085331817</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1033971</v>
      </c>
      <c r="E42" s="165">
        <f t="shared" si="1"/>
        <v>0.1366514126</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414760</v>
      </c>
      <c r="E43" s="165">
        <f t="shared" si="1"/>
        <v>0.05481540572</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7566486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7510464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414760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18.1079757</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1537270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759828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2.023181562</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9341956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YWCA OF SPOKANE</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182</v>
      </c>
      <c r="D5" s="177">
        <f>'Ratios 2021'!D8</f>
        <v>2.075218926</v>
      </c>
      <c r="E5" s="177">
        <f>'Ratios 2022'!D8</f>
        <v>1.555127428</v>
      </c>
      <c r="F5" s="177">
        <f>'Ratios 2023'!D8</f>
        <v>0.9628860302</v>
      </c>
      <c r="G5" s="177">
        <f>average(D5:F5)</f>
        <v>1.531077461</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190</v>
      </c>
      <c r="D10" s="149">
        <f>'Ratios 2021'!D14</f>
        <v>17.05114099</v>
      </c>
      <c r="E10" s="149">
        <f>'Ratios 2022'!D14</f>
        <v>8.328508849</v>
      </c>
      <c r="F10" s="149">
        <f>'Ratios 2023'!D14</f>
        <v>7.941802311</v>
      </c>
      <c r="G10" s="177">
        <f>average(D10:F10)</f>
        <v>11.10715072</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15.64177985</v>
      </c>
      <c r="E15" s="180">
        <f>'Ratios 2022'!D20</f>
        <v>7.009606179</v>
      </c>
      <c r="F15" s="180">
        <f>'Ratios 2023'!D20</f>
        <v>6.550884519</v>
      </c>
      <c r="G15" s="177">
        <f>average(D15:F15)</f>
        <v>9.734090182</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0.7641511273</v>
      </c>
      <c r="E20" s="163">
        <f>'Ratios 2022'!D26</f>
        <v>0.7736137813</v>
      </c>
      <c r="F20" s="163">
        <f>'Ratios 2023'!D26</f>
        <v>0.815224769</v>
      </c>
      <c r="G20" s="181">
        <f>average(D20:F20)</f>
        <v>0.7843298925</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0.6612702138</v>
      </c>
      <c r="E25" s="163">
        <f>'Ratios 2022'!D33</f>
        <v>0.6720321074</v>
      </c>
      <c r="F25" s="163">
        <f>'Ratios 2023'!D33</f>
        <v>0.6701327406</v>
      </c>
      <c r="G25" s="181">
        <f>average(D25:F25)</f>
        <v>0.6678116873</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0.1140926314</v>
      </c>
      <c r="E30" s="163">
        <f>'Ratios 2022'!D38</f>
        <v>0.1073235974</v>
      </c>
      <c r="F30" s="163">
        <f>'Ratios 2023'!D38</f>
        <v>0.1143744269</v>
      </c>
      <c r="G30" s="181">
        <f>average(D30:F30)</f>
        <v>0.1119302186</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0.7851939074</v>
      </c>
      <c r="E35" s="163">
        <f>'Ratios 2022'!E41</f>
        <v>0.803834924</v>
      </c>
      <c r="F35" s="163">
        <f>'Ratios 2023'!E41</f>
        <v>0.8085331817</v>
      </c>
      <c r="G35" s="181">
        <f t="shared" ref="G35:G37" si="1">average(D35:F35)</f>
        <v>0.7991873377</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0.1645542487</v>
      </c>
      <c r="E36" s="163">
        <f>'Ratios 2022'!E42</f>
        <v>0.1457087172</v>
      </c>
      <c r="F36" s="163">
        <f>'Ratios 2023'!E42</f>
        <v>0.1366514126</v>
      </c>
      <c r="G36" s="181">
        <f t="shared" si="1"/>
        <v>0.1489714595</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0.0502518439</v>
      </c>
      <c r="E37" s="163">
        <f>'Ratios 2022'!E43</f>
        <v>0.05045635886</v>
      </c>
      <c r="F37" s="163">
        <f>'Ratios 2023'!E43</f>
        <v>0.05481540572</v>
      </c>
      <c r="G37" s="181">
        <f t="shared" si="1"/>
        <v>0.05184120283</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19.41070144</v>
      </c>
      <c r="E42" s="166">
        <f>'Ratios 2022'!D49</f>
        <v>18.07267855</v>
      </c>
      <c r="F42" s="166">
        <f>'Ratios 2023'!D49</f>
        <v>18.1079757</v>
      </c>
      <c r="G42" s="183">
        <f>average(D42:F42)</f>
        <v>18.5304519</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2.294724481</v>
      </c>
      <c r="E47" s="149">
        <f>'Ratios 2022'!D54</f>
        <v>2.077819784</v>
      </c>
      <c r="F47" s="149">
        <f>'Ratios 2023'!D54</f>
        <v>2.023181562</v>
      </c>
      <c r="G47" s="177">
        <f>average(D47:F47)</f>
        <v>2.131908609</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0.009750328194</v>
      </c>
      <c r="F52" s="184">
        <f>'Ratios 2023'!D59</f>
        <v>0</v>
      </c>
      <c r="G52" s="185">
        <f>average(D52:F52)</f>
        <v>0.003250109398</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YWCA OF SPOKANE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YWCA OF SPOKANE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143385.0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4507444.0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1096505.0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96667.0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5747334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94609.0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94609</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7025.0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146933.0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66928.0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80005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80005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137135.0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145558.0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-8423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-8423</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-21921.0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-21921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5898629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YWCA OF SPOKANE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58925</v>
      </c>
      <c r="D3" s="99">
        <v>58925.0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210048</v>
      </c>
      <c r="D7" s="99">
        <v>560.0</v>
      </c>
      <c r="E7" s="99">
        <v>209488.0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3028680</v>
      </c>
      <c r="D9" s="99">
        <v>2613578.0</v>
      </c>
      <c r="E9" s="99">
        <v>209078.0</v>
      </c>
      <c r="F9" s="99">
        <v>206024.0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73896</v>
      </c>
      <c r="D10" s="99">
        <v>67129.0</v>
      </c>
      <c r="E10" s="99">
        <v>0.0</v>
      </c>
      <c r="F10" s="99">
        <v>6767.0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295619</v>
      </c>
      <c r="D11" s="99">
        <v>259098.0</v>
      </c>
      <c r="E11" s="99">
        <v>18893.0</v>
      </c>
      <c r="F11" s="99">
        <v>17628.0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288055</v>
      </c>
      <c r="D12" s="99">
        <v>226796.0</v>
      </c>
      <c r="E12" s="99">
        <v>43027.0</v>
      </c>
      <c r="F12" s="99">
        <v>18232.0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28014</v>
      </c>
      <c r="D15" s="99">
        <v>18588.0</v>
      </c>
      <c r="E15" s="99">
        <v>9426.0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17903</v>
      </c>
      <c r="D16" s="99">
        <v>0.0</v>
      </c>
      <c r="E16" s="99">
        <v>17903.0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3080</v>
      </c>
      <c r="D19" s="99">
        <v>0.0</v>
      </c>
      <c r="E19" s="99">
        <v>3080.0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39029</v>
      </c>
      <c r="D20" s="99">
        <v>39029.0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11437</v>
      </c>
      <c r="D21" s="99">
        <v>11006.0</v>
      </c>
      <c r="E21" s="99">
        <v>259.0</v>
      </c>
      <c r="F21" s="99">
        <v>172.0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212865</v>
      </c>
      <c r="D22" s="99">
        <v>174209.0</v>
      </c>
      <c r="E22" s="99">
        <v>19574.0</v>
      </c>
      <c r="F22" s="99">
        <v>19082.0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189121</v>
      </c>
      <c r="D25" s="99">
        <v>178511.0</v>
      </c>
      <c r="E25" s="99">
        <v>8127.0</v>
      </c>
      <c r="F25" s="99">
        <v>2483.0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21263</v>
      </c>
      <c r="D26" s="99">
        <v>16375.0</v>
      </c>
      <c r="E26" s="99">
        <v>4674.0</v>
      </c>
      <c r="F26" s="99">
        <v>214.0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43618</v>
      </c>
      <c r="D28" s="99">
        <v>30273.0</v>
      </c>
      <c r="E28" s="99">
        <v>10283.0</v>
      </c>
      <c r="F28" s="99">
        <v>3062.0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7196</v>
      </c>
      <c r="D29" s="99">
        <v>0.0</v>
      </c>
      <c r="E29" s="99">
        <v>7196.0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59800</v>
      </c>
      <c r="D30" s="99">
        <v>20601.0</v>
      </c>
      <c r="E30" s="99">
        <v>37466.0</v>
      </c>
      <c r="F30" s="99">
        <v>1733.0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304745</v>
      </c>
      <c r="D31" s="99">
        <v>74789.0</v>
      </c>
      <c r="E31" s="99">
        <v>227377.0</v>
      </c>
      <c r="F31" s="99">
        <v>2579.0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33547</v>
      </c>
      <c r="D32" s="99">
        <v>19088.0</v>
      </c>
      <c r="E32" s="99">
        <v>13526.0</v>
      </c>
      <c r="F32" s="99">
        <v>933.0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542005</v>
      </c>
      <c r="D34" s="99">
        <v>542005.0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317993</v>
      </c>
      <c r="D35" s="99">
        <v>177525.0</v>
      </c>
      <c r="E35" s="99">
        <v>129828.0</v>
      </c>
      <c r="F35" s="99">
        <v>10640.0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96667</v>
      </c>
      <c r="D36" s="99">
        <v>96042.0</v>
      </c>
      <c r="E36" s="99">
        <v>225.0</v>
      </c>
      <c r="F36" s="99">
        <v>400.0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6044</v>
      </c>
      <c r="D37" s="99">
        <v>0.0</v>
      </c>
      <c r="E37" s="99">
        <v>0.0</v>
      </c>
      <c r="F37" s="99">
        <v>6044.0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2592</v>
      </c>
      <c r="D38" s="99">
        <v>2347.0</v>
      </c>
      <c r="E38" s="99">
        <v>147.0</v>
      </c>
      <c r="F38" s="99">
        <v>98.0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5892142</v>
      </c>
      <c r="D40" s="104">
        <f t="shared" si="2"/>
        <v>4626474</v>
      </c>
      <c r="E40" s="104">
        <f t="shared" si="2"/>
        <v>969577</v>
      </c>
      <c r="F40" s="104">
        <f t="shared" si="2"/>
        <v>296091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YWCA OF SPOKANE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711039.0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255217.0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14857.0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478830.0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58428.0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1012222.0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476703.0</v>
      </c>
      <c r="E12" s="109">
        <f>D11-D12</f>
        <v>535519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311975.0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7368324.0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9734189</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375678.0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286001.0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661679</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8372312.0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700198.0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9072510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9734189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YWCA OF SPOKANE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5892142</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304745</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5587397</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465616.4167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966256</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2.075218926</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8372312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5892142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491011.8333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17.05114099</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7680299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5892142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491011.8333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15.64177985</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17.71699877</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4507444</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5898629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0.7641511273</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3238728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657570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3896298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5892142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0.6612702138</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369515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3238728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0.1140926314</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4626474</v>
      </c>
      <c r="E41" s="165">
        <f t="shared" ref="E41:E44" si="1">D41/$D$44</f>
        <v>0.7851939074</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969577</v>
      </c>
      <c r="E42" s="165">
        <f t="shared" si="1"/>
        <v>0.1645542487</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296091</v>
      </c>
      <c r="E43" s="165">
        <f t="shared" si="1"/>
        <v>0.0502518439</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5892142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5747334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296091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19.41070144</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1518371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661679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2.294724481</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9734189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YWCA OF SPOKANE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123750.0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203169.0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4944250.0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866403.0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121953.0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6137572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116853.0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116853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8466.0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151325.0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126799.0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24526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24526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484752.0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450297.0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34455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34455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256813.0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112284.0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144529</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240</v>
      </c>
      <c r="D39" s="74"/>
      <c r="E39" s="48">
        <v>-2306.0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241</v>
      </c>
      <c r="D40" s="74"/>
      <c r="E40" s="48">
        <v>-72986.0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-75292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6391109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YWCA OF SPOKANE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99271</v>
      </c>
      <c r="D3" s="99">
        <v>99271.0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134578</v>
      </c>
      <c r="D7" s="99">
        <v>0.0</v>
      </c>
      <c r="E7" s="99">
        <v>134578.0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3656182</v>
      </c>
      <c r="D9" s="99">
        <v>3098343.0</v>
      </c>
      <c r="E9" s="99">
        <v>334017.0</v>
      </c>
      <c r="F9" s="99">
        <v>223822.0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107801</v>
      </c>
      <c r="D10" s="99">
        <v>93124.0</v>
      </c>
      <c r="E10" s="99">
        <v>9999.0</v>
      </c>
      <c r="F10" s="99">
        <v>4678.0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299037</v>
      </c>
      <c r="D11" s="99">
        <v>262379.0</v>
      </c>
      <c r="E11" s="99">
        <v>22812.0</v>
      </c>
      <c r="F11" s="99">
        <v>13846.0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325627</v>
      </c>
      <c r="D12" s="99">
        <v>254710.0</v>
      </c>
      <c r="E12" s="99">
        <v>51645.0</v>
      </c>
      <c r="F12" s="99">
        <v>19272.0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63058</v>
      </c>
      <c r="D15" s="99">
        <v>44433.0</v>
      </c>
      <c r="E15" s="99">
        <v>18625.0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16372</v>
      </c>
      <c r="D16" s="99">
        <v>0.0</v>
      </c>
      <c r="E16" s="99">
        <v>16372.0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3379</v>
      </c>
      <c r="D19" s="99">
        <v>0.0</v>
      </c>
      <c r="E19" s="99">
        <v>3379.0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2875</v>
      </c>
      <c r="D21" s="99">
        <v>2553.0</v>
      </c>
      <c r="E21" s="99">
        <v>-96.0</v>
      </c>
      <c r="F21" s="99">
        <v>418.0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196556</v>
      </c>
      <c r="D22" s="99">
        <v>152247.0</v>
      </c>
      <c r="E22" s="99">
        <v>29946.0</v>
      </c>
      <c r="F22" s="99">
        <v>14363.0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314870</v>
      </c>
      <c r="D25" s="99">
        <v>258006.0</v>
      </c>
      <c r="E25" s="99">
        <v>53185.0</v>
      </c>
      <c r="F25" s="99">
        <v>3679.0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14673</v>
      </c>
      <c r="D26" s="99">
        <v>16425.0</v>
      </c>
      <c r="E26" s="99">
        <v>-2390.0</v>
      </c>
      <c r="F26" s="99">
        <v>638.0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65752</v>
      </c>
      <c r="D28" s="99">
        <v>45174.0</v>
      </c>
      <c r="E28" s="99">
        <v>5236.0</v>
      </c>
      <c r="F28" s="99">
        <v>15342.0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11339</v>
      </c>
      <c r="D29" s="99">
        <v>0.0</v>
      </c>
      <c r="E29" s="99">
        <v>11339.0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67149</v>
      </c>
      <c r="D30" s="99">
        <v>23184.0</v>
      </c>
      <c r="E30" s="99">
        <v>40597.0</v>
      </c>
      <c r="F30" s="99">
        <v>3368.0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50418</v>
      </c>
      <c r="D31" s="99">
        <v>0.0</v>
      </c>
      <c r="E31" s="99">
        <v>50418.0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40906</v>
      </c>
      <c r="D32" s="99">
        <v>22930.0</v>
      </c>
      <c r="E32" s="99">
        <v>16976.0</v>
      </c>
      <c r="F32" s="99">
        <v>1000.0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845606</v>
      </c>
      <c r="D34" s="99">
        <v>845606.0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218962</v>
      </c>
      <c r="D35" s="99">
        <v>100217.0</v>
      </c>
      <c r="E35" s="99">
        <v>109063.0</v>
      </c>
      <c r="F35" s="99">
        <v>9682.0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121953</v>
      </c>
      <c r="D36" s="99">
        <v>28317.0</v>
      </c>
      <c r="E36" s="99">
        <v>78261.0</v>
      </c>
      <c r="F36" s="99">
        <v>15375.0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74304</v>
      </c>
      <c r="D38" s="99">
        <v>63427.0</v>
      </c>
      <c r="E38" s="99">
        <v>-3245.0</v>
      </c>
      <c r="F38" s="99">
        <v>14122.0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6730668</v>
      </c>
      <c r="D40" s="104">
        <f t="shared" si="2"/>
        <v>5410346</v>
      </c>
      <c r="E40" s="104">
        <f t="shared" si="2"/>
        <v>980717</v>
      </c>
      <c r="F40" s="104">
        <f t="shared" si="2"/>
        <v>339605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YWCA OF SPOKANE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619439.0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246281.0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492966.0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44447.0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1038430.0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523235.0</v>
      </c>
      <c r="E12" s="109">
        <f>D11-D12</f>
        <v>515195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289806.0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3641805.0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3569026.0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9418965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460468.0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214823.0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91838.0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767129</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4671369.0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3980467.0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8651836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9418965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