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<sst xmlns="http://schemas.openxmlformats.org/spreadsheetml/2006/main" count="866" uniqueCount="249">
  <si>
    <t>ALLIANCE FOR CHILDREN'S RIGHTS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</si>
  <si>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</si>
  <si>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</si>
  <si>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</si>
  <si>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</si>
  <si>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</si>
  <si>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</si>
  <si>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</si>
  <si>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</si>
  <si>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</si>
  <si>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</si>
  <si>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</si>
  <si>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</si>
  <si>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</si>
  <si>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</si>
  <si>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</si>
  <si>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</si>
  <si>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</si>
  <si>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</si>
  <si>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</si>
  <si>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</si>
  <si>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</si>
  <si>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</si>
  <si>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</si>
  <si>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</si>
  <si>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</si>
  <si>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</si>
  <si>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</si>
  <si>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</si>
  <si>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</si>
  <si>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</si>
  <si>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</si>
  <si>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</si>
  <si>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</si>
  <si>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</si>
  <si>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</si>
  <si>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</si>
  <si>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</si>
  <si>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</si>
  <si>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</si>
  <si>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</si>
  <si>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</si>
  <si>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</si>
  <si>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</si>
  <si>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</si>
  <si>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</si>
  <si>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</si>
  <si>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</si>
  <si>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</si>
  <si>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</si>
  <si>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</si>
  <si>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</si>
  <si>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</si>
  <si>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</si>
  <si>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</si>
  <si>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</si>
  <si>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</si>
  <si>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</si>
  <si>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</si>
  <si>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</si>
  <si>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</si>
  <si>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</si>
  <si>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</si>
  <si>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</si>
  <si>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</si>
  <si>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</si>
  <si>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</si>
  <si>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</si>
  <si>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</si>
  <si>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</si>
  <si>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</si>
  <si>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</si>
  <si>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</si>
  <si>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</si>
  <si>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</si>
  <si>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</si>
  <si>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</si>
  <si>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</si>
  <si>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</si>
  <si>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</si>
  <si>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</si>
  <si>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</si>
  <si>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</si>
  <si>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</si>
  <si>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</si>
  <si>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</si>
  <si>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</si>
  <si>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</si>
  <si>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</si>
  <si>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</si>
  <si>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</si>
  <si>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</si>
  <si>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</si>
  <si>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</si>
  <si>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</si>
  <si>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</si>
  <si>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</si>
  <si>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</si>
  <si>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</si>
  <si>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</si>
  <si>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</si>
  <si>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</si>
  <si>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</si>
  <si>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</si>
  <si>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</si>
  <si>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</si>
  <si>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</si>
  <si>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</si>
  <si>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</si>
  <si>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</si>
  <si>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</si>
  <si>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</si>
  <si>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</si>
  <si>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</si>
  <si>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</si>
  <si>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</si>
  <si>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</si>
  <si>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</si>
  <si>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</si>
  <si>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</si>
  <si>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</si>
  <si>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</si>
  <si>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</si>
  <si>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</si>
  <si>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</si>
  <si>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</si>
  <si>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</si>
  <si>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</si>
  <si>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</si>
  <si>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</si>
  <si>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</si>
  <si>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</si>
  <si>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</si>
  <si>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YOUTH DEVELOPMENT SERVI</t>
  </si>
  <si>
    <t>INTERN, VOLUNTEER, AND</t>
  </si>
  <si>
    <t>PROFESSIONAL DUES, TRAI</t>
  </si>
  <si>
    <t>TELEPHONE EXPENSE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</si>
  <si>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</si>
  <si>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</si>
  <si>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</si>
  <si>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</si>
  <si>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</si>
  <si>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</si>
  <si>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</si>
  <si>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</si>
  <si>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</si>
  <si>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</si>
  <si>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</si>
  <si>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</si>
  <si>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</si>
  <si>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</si>
  <si>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</si>
  <si>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</si>
  <si>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</si>
  <si>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</si>
  <si>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</si>
  <si>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</si>
  <si>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</si>
  <si>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</si>
  <si>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</si>
  <si>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</si>
  <si>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</si>
  <si>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</si>
  <si>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</si>
  <si>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</si>
  <si>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</si>
  <si>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</si>
  <si>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</si>
  <si>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</si>
  <si>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</si>
  <si>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</si>
  <si>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</si>
  <si>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</si>
  <si>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</si>
  <si>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</si>
  <si>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</si>
  <si>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</si>
  <si>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</si>
  <si>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</si>
  <si>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</si>
  <si>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</si>
  <si>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</si>
  <si>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</si>
  <si>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</si>
  <si>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</si>
  <si>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</si>
  <si>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</si>
  <si>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</si>
  <si>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</si>
  <si>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</si>
  <si>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</si>
  <si>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</si>
  <si>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</si>
  <si>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</si>
  <si>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</si>
  <si>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</si>
  <si>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</si>
  <si>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</si>
  <si>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</si>
  <si>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</si>
  <si>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</si>
  <si>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</si>
  <si>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</si>
  <si>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</si>
  <si>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</si>
  <si>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</si>
  <si>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</si>
  <si>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</si>
  <si>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</si>
  <si>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</si>
  <si>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</si>
  <si>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</si>
  <si>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</si>
  <si>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</si>
  <si>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</si>
  <si>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</si>
  <si>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</si>
  <si>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</si>
  <si>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</si>
  <si>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</si>
  <si>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</si>
  <si>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</si>
  <si>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</si>
  <si>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</si>
  <si>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</si>
  <si>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</si>
  <si>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</si>
  <si>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</si>
  <si>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</si>
  <si>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</si>
  <si>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</si>
  <si>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</si>
  <si>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</si>
  <si>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</si>
  <si>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</si>
  <si>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</si>
  <si>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</si>
  <si>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</si>
  <si>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</si>
  <si>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</si>
  <si>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PRO BONO PROGRAM</t>
  </si>
  <si>
    <t>BANK FEES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</si>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</sst>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ALLIANCE FOR CHILDREN'S RIGHTS</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9001445</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110531</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8890914</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740909.5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2916192</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3.935962489</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15916129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9001445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750120.4167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21.21809865</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14347285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9001445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750120.4167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19.12664244</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23.06260493</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8168200</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10302430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0.7928420771</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5722081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1039847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6761928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9001445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0.7512047232</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637391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5722081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0.1113914675</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238</v>
      </c>
      <c r="D41" s="75">
        <f>'Expenses 2023'!D40</f>
        <v>6804325</v>
      </c>
      <c r="E41" s="164">
        <f t="shared" ref="E41:E44" si="1">D41/$D$44</f>
        <v>0.7559147448</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1282590</v>
      </c>
      <c r="E42" s="164">
        <f t="shared" si="1"/>
        <v>0.1424871229</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914530</v>
      </c>
      <c r="E43" s="164">
        <f t="shared" si="1"/>
        <v>0.1015981323</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9001445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9826523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914530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D47/D48</f>
        <v>10.74488863</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8467732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817205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10.36182109</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27182139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ALLIANCE FOR CHILDREN'S RIGHTS</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c r="AA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c r="AA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c r="AA3" s="43"/>
    </row>
    <row r="4">
      <c r="A4" s="49"/>
      <c r="B4" s="45" t="s">
        <v>50</v>
      </c>
      <c r="C4" s="46" t="s">
        <v>51</v>
      </c>
      <c r="D4" s="47"/>
      <c r="E4" s="50">
        <v>173396.0</v>
      </c>
      <c r="F4" s="41"/>
      <c r="G4" s="43"/>
      <c r="H4" s="43"/>
      <c r="I4" s="43"/>
      <c r="J4" s="43"/>
      <c r="K4" s="43"/>
      <c r="L4" s="43"/>
      <c r="M4" s="43"/>
      <c r="N4" s="43"/>
      <c r="O4" s="43"/>
      <c r="P4" s="43"/>
      <c r="Q4" s="43"/>
      <c r="R4" s="43"/>
      <c r="S4" s="43"/>
      <c r="T4" s="43"/>
      <c r="U4" s="43"/>
      <c r="V4" s="43"/>
      <c r="W4" s="43"/>
      <c r="X4" s="43"/>
      <c r="Y4" s="43"/>
      <c r="Z4" s="43"/>
      <c r="AA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c r="AA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c r="AA6" s="43"/>
    </row>
    <row r="7">
      <c r="A7" s="49"/>
      <c r="B7" s="45" t="s">
        <v>56</v>
      </c>
      <c r="C7" s="51" t="s">
        <v>57</v>
      </c>
      <c r="D7" s="47"/>
      <c r="E7" s="50">
        <v>1.3686082E7</v>
      </c>
      <c r="F7" s="41"/>
      <c r="G7" s="43"/>
      <c r="H7" s="43"/>
      <c r="I7" s="43"/>
      <c r="J7" s="43"/>
      <c r="K7" s="43"/>
      <c r="L7" s="43"/>
      <c r="M7" s="43"/>
      <c r="N7" s="43"/>
      <c r="O7" s="43"/>
      <c r="P7" s="43"/>
      <c r="Q7" s="43"/>
      <c r="R7" s="43"/>
      <c r="S7" s="43"/>
      <c r="T7" s="43"/>
      <c r="U7" s="43"/>
      <c r="V7" s="43"/>
      <c r="W7" s="43"/>
      <c r="X7" s="43"/>
      <c r="Y7" s="43"/>
      <c r="Z7" s="43"/>
      <c r="AA7" s="43"/>
    </row>
    <row r="8">
      <c r="A8" s="52"/>
      <c r="B8" s="45" t="s">
        <v>58</v>
      </c>
      <c r="C8" s="46" t="s">
        <v>59</v>
      </c>
      <c r="D8" s="47"/>
      <c r="E8" s="50">
        <v>1076393.0</v>
      </c>
      <c r="F8" s="41"/>
      <c r="G8" s="43"/>
      <c r="H8" s="43"/>
      <c r="I8" s="43"/>
      <c r="J8" s="43"/>
      <c r="K8" s="43"/>
      <c r="L8" s="43"/>
      <c r="M8" s="43"/>
      <c r="N8" s="43"/>
      <c r="O8" s="43"/>
      <c r="P8" s="43"/>
      <c r="Q8" s="43"/>
      <c r="R8" s="43"/>
      <c r="S8" s="43"/>
      <c r="T8" s="43"/>
      <c r="U8" s="43"/>
      <c r="V8" s="43"/>
      <c r="W8" s="43"/>
      <c r="X8" s="43"/>
      <c r="Y8" s="43"/>
      <c r="Z8" s="43"/>
      <c r="AA8" s="43"/>
    </row>
    <row r="9">
      <c r="A9" s="53"/>
      <c r="B9" s="54" t="s">
        <v>60</v>
      </c>
      <c r="C9" s="55" t="s">
        <v>61</v>
      </c>
      <c r="D9" s="56"/>
      <c r="E9" s="56"/>
      <c r="F9" s="57">
        <f>SUM(E2:E7)</f>
        <v>13859478</v>
      </c>
      <c r="G9" s="58"/>
      <c r="H9" s="58"/>
      <c r="I9" s="58"/>
      <c r="J9" s="58"/>
      <c r="K9" s="58"/>
      <c r="L9" s="58"/>
      <c r="M9" s="58"/>
      <c r="N9" s="58"/>
      <c r="O9" s="58"/>
      <c r="P9" s="58"/>
      <c r="Q9" s="58"/>
      <c r="R9" s="58"/>
      <c r="S9" s="58"/>
      <c r="T9" s="58"/>
      <c r="U9" s="58"/>
      <c r="V9" s="58"/>
      <c r="W9" s="58"/>
      <c r="X9" s="58"/>
      <c r="Y9" s="58"/>
      <c r="Z9" s="58"/>
      <c r="AA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c r="AA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c r="AA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c r="AA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c r="AA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c r="AA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c r="AA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c r="AA16" s="58"/>
    </row>
    <row r="17">
      <c r="A17" s="65" t="s">
        <v>65</v>
      </c>
      <c r="B17" s="66">
        <v>3.0</v>
      </c>
      <c r="C17" s="67" t="s">
        <v>66</v>
      </c>
      <c r="D17" s="61"/>
      <c r="E17" s="61"/>
      <c r="F17" s="62">
        <v>516769.0</v>
      </c>
      <c r="G17" s="68"/>
      <c r="H17" s="43"/>
      <c r="I17" s="43"/>
      <c r="J17" s="43"/>
      <c r="K17" s="43"/>
      <c r="L17" s="43"/>
      <c r="M17" s="43"/>
      <c r="N17" s="43"/>
      <c r="O17" s="43"/>
      <c r="P17" s="43"/>
      <c r="Q17" s="43"/>
      <c r="R17" s="43"/>
      <c r="S17" s="43"/>
      <c r="T17" s="43"/>
      <c r="U17" s="43"/>
      <c r="V17" s="43"/>
      <c r="W17" s="43"/>
      <c r="X17" s="43"/>
      <c r="Y17" s="43"/>
      <c r="Z17" s="43"/>
      <c r="AA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c r="AA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c r="AA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c r="AA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c r="AA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c r="AA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c r="AA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c r="AA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c r="AA25" s="43"/>
    </row>
    <row r="26">
      <c r="A26" s="49"/>
      <c r="B26" s="45" t="s">
        <v>78</v>
      </c>
      <c r="C26" s="77" t="s">
        <v>239</v>
      </c>
      <c r="D26" s="50">
        <v>300000.0</v>
      </c>
      <c r="E26" s="50">
        <v>0.0</v>
      </c>
      <c r="F26" s="74"/>
      <c r="G26" s="76"/>
      <c r="H26" s="43"/>
      <c r="I26" s="43"/>
      <c r="J26" s="43"/>
      <c r="K26" s="43"/>
      <c r="L26" s="43"/>
      <c r="M26" s="43"/>
      <c r="N26" s="43"/>
      <c r="O26" s="43"/>
      <c r="P26" s="43"/>
      <c r="Q26" s="43"/>
      <c r="R26" s="43"/>
      <c r="S26" s="43"/>
      <c r="T26" s="43"/>
      <c r="U26" s="43"/>
      <c r="V26" s="43"/>
      <c r="W26" s="43"/>
      <c r="X26" s="43"/>
      <c r="Y26" s="43"/>
      <c r="Z26" s="43"/>
      <c r="AA26" s="43"/>
    </row>
    <row r="27">
      <c r="A27" s="49"/>
      <c r="B27" s="59" t="s">
        <v>48</v>
      </c>
      <c r="C27" s="46" t="s">
        <v>80</v>
      </c>
      <c r="D27" s="50">
        <v>295033.0</v>
      </c>
      <c r="E27" s="50">
        <v>0.0</v>
      </c>
      <c r="F27" s="74"/>
      <c r="G27" s="43"/>
      <c r="H27" s="43"/>
      <c r="I27" s="43"/>
      <c r="J27" s="43"/>
      <c r="K27" s="43"/>
      <c r="L27" s="43"/>
      <c r="M27" s="43"/>
      <c r="N27" s="43"/>
      <c r="O27" s="43"/>
      <c r="P27" s="43"/>
      <c r="Q27" s="43"/>
      <c r="R27" s="43"/>
      <c r="S27" s="43"/>
      <c r="T27" s="43"/>
      <c r="U27" s="43"/>
      <c r="V27" s="43"/>
      <c r="W27" s="43"/>
      <c r="X27" s="43"/>
      <c r="Y27" s="43"/>
      <c r="Z27" s="43"/>
      <c r="AA27" s="43"/>
    </row>
    <row r="28">
      <c r="A28" s="49"/>
      <c r="B28" s="59" t="s">
        <v>50</v>
      </c>
      <c r="C28" s="46" t="s">
        <v>81</v>
      </c>
      <c r="D28" s="75">
        <f t="shared" ref="D28:E28" si="2">D26-D27</f>
        <v>4967</v>
      </c>
      <c r="E28" s="75">
        <f t="shared" si="2"/>
        <v>0</v>
      </c>
      <c r="F28" s="74"/>
      <c r="G28" s="43"/>
      <c r="H28" s="43"/>
      <c r="I28" s="43"/>
      <c r="J28" s="43"/>
      <c r="K28" s="43"/>
      <c r="L28" s="43"/>
      <c r="M28" s="43"/>
      <c r="N28" s="43"/>
      <c r="O28" s="43"/>
      <c r="P28" s="43"/>
      <c r="Q28" s="43"/>
      <c r="R28" s="43"/>
      <c r="S28" s="43"/>
      <c r="T28" s="43"/>
      <c r="U28" s="43"/>
      <c r="V28" s="43"/>
      <c r="W28" s="43"/>
      <c r="X28" s="43"/>
      <c r="Y28" s="43"/>
      <c r="Z28" s="43"/>
      <c r="AA28" s="43"/>
    </row>
    <row r="29">
      <c r="A29" s="49"/>
      <c r="B29" s="54" t="s">
        <v>52</v>
      </c>
      <c r="C29" s="55" t="s">
        <v>82</v>
      </c>
      <c r="D29" s="57"/>
      <c r="E29" s="57"/>
      <c r="F29" s="57">
        <f>sum(D28:E28)</f>
        <v>4967</v>
      </c>
      <c r="G29" s="58"/>
      <c r="H29" s="58"/>
      <c r="I29" s="58"/>
      <c r="J29" s="58"/>
      <c r="K29" s="58"/>
      <c r="L29" s="58"/>
      <c r="M29" s="58"/>
      <c r="N29" s="58"/>
      <c r="O29" s="58"/>
      <c r="P29" s="58"/>
      <c r="Q29" s="58"/>
      <c r="R29" s="58"/>
      <c r="S29" s="58"/>
      <c r="T29" s="58"/>
      <c r="U29" s="58"/>
      <c r="V29" s="58"/>
      <c r="W29" s="58"/>
      <c r="X29" s="58"/>
      <c r="Y29" s="58"/>
      <c r="Z29" s="58"/>
      <c r="AA29" s="58"/>
    </row>
    <row r="30">
      <c r="A30" s="49"/>
      <c r="B30" s="59" t="s">
        <v>83</v>
      </c>
      <c r="C30" s="51" t="s">
        <v>84</v>
      </c>
      <c r="D30" s="51"/>
      <c r="E30" s="48">
        <v>5220.0</v>
      </c>
      <c r="F30" s="74"/>
      <c r="G30" s="43"/>
      <c r="H30" s="43"/>
      <c r="I30" s="43"/>
      <c r="J30" s="43"/>
      <c r="K30" s="43"/>
      <c r="L30" s="43"/>
      <c r="M30" s="43"/>
      <c r="N30" s="43"/>
      <c r="O30" s="43"/>
      <c r="P30" s="43"/>
      <c r="Q30" s="43"/>
      <c r="R30" s="43"/>
      <c r="S30" s="43"/>
      <c r="T30" s="43"/>
      <c r="U30" s="43"/>
      <c r="V30" s="43"/>
      <c r="W30" s="43"/>
      <c r="X30" s="43"/>
      <c r="Y30" s="43"/>
      <c r="Z30" s="43"/>
      <c r="AA30" s="43"/>
    </row>
    <row r="31">
      <c r="A31" s="49"/>
      <c r="B31" s="45" t="s">
        <v>48</v>
      </c>
      <c r="C31" s="46" t="s">
        <v>85</v>
      </c>
      <c r="D31" s="74"/>
      <c r="E31" s="48">
        <v>34484.0</v>
      </c>
      <c r="F31" s="74"/>
      <c r="G31" s="43"/>
      <c r="H31" s="43"/>
      <c r="I31" s="43"/>
      <c r="J31" s="43"/>
      <c r="K31" s="43"/>
      <c r="L31" s="43"/>
      <c r="M31" s="43"/>
      <c r="N31" s="43"/>
      <c r="O31" s="43"/>
      <c r="P31" s="43"/>
      <c r="Q31" s="43"/>
      <c r="R31" s="43"/>
      <c r="S31" s="43"/>
      <c r="T31" s="43"/>
      <c r="U31" s="43"/>
      <c r="V31" s="43"/>
      <c r="W31" s="43"/>
      <c r="X31" s="43"/>
      <c r="Y31" s="43"/>
      <c r="Z31" s="43"/>
      <c r="AA31" s="43"/>
    </row>
    <row r="32">
      <c r="A32" s="49"/>
      <c r="B32" s="54" t="s">
        <v>50</v>
      </c>
      <c r="C32" s="67" t="s">
        <v>86</v>
      </c>
      <c r="D32" s="78"/>
      <c r="E32" s="79"/>
      <c r="F32" s="57">
        <f>E30-E31</f>
        <v>-29264</v>
      </c>
      <c r="G32" s="43"/>
      <c r="H32" s="43"/>
      <c r="I32" s="43"/>
      <c r="J32" s="43"/>
      <c r="K32" s="43"/>
      <c r="L32" s="43"/>
      <c r="M32" s="43"/>
      <c r="N32" s="43"/>
      <c r="O32" s="43"/>
      <c r="P32" s="43"/>
      <c r="Q32" s="43"/>
      <c r="R32" s="43"/>
      <c r="S32" s="43"/>
      <c r="T32" s="43"/>
      <c r="U32" s="43"/>
      <c r="V32" s="43"/>
      <c r="W32" s="43"/>
      <c r="X32" s="43"/>
      <c r="Y32" s="43"/>
      <c r="Z32" s="43"/>
      <c r="AA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c r="AA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c r="AA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c r="AA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c r="AA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c r="AA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c r="AA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c r="AA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c r="AA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c r="AA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c r="AA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c r="AA43" s="43"/>
    </row>
    <row r="44">
      <c r="A44" s="85"/>
      <c r="B44" s="86">
        <v>12.0</v>
      </c>
      <c r="C44" s="87" t="s">
        <v>97</v>
      </c>
      <c r="D44" s="88"/>
      <c r="E44" s="88"/>
      <c r="F44" s="89">
        <f>sum(F16:F43)+F9</f>
        <v>14351950</v>
      </c>
      <c r="G44" s="43"/>
      <c r="H44" s="43"/>
      <c r="I44" s="43"/>
      <c r="J44" s="43"/>
      <c r="K44" s="43"/>
      <c r="L44" s="43"/>
      <c r="M44" s="43"/>
      <c r="N44" s="43"/>
      <c r="O44" s="43"/>
      <c r="P44" s="43"/>
      <c r="Q44" s="43"/>
      <c r="R44" s="43"/>
      <c r="S44" s="43"/>
      <c r="T44" s="43"/>
      <c r="U44" s="43"/>
      <c r="V44" s="43"/>
      <c r="W44" s="43"/>
      <c r="X44" s="43"/>
      <c r="Y44" s="43"/>
      <c r="Z44" s="43"/>
      <c r="AA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c r="AA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c r="AA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c r="AA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c r="AA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c r="AA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c r="AA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c r="AA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c r="AA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c r="AA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c r="AA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c r="AA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c r="AA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c r="AA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c r="AA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c r="AA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c r="AA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c r="AA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c r="AA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c r="AA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c r="AA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c r="AA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c r="AA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c r="AA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c r="AA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c r="AA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c r="AA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c r="AA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c r="AA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c r="AA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c r="AA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c r="AA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c r="AA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c r="AA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c r="AA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c r="AA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c r="AA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c r="AA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c r="AA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c r="AA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c r="AA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c r="AA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c r="AA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c r="AA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c r="AA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c r="AA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c r="AA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c r="AA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c r="AA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c r="AA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c r="AA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c r="AA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c r="AA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c r="AA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c r="AA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c r="AA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c r="AA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c r="AA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c r="AA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c r="AA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c r="AA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c r="AA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c r="AA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c r="AA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c r="AA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c r="AA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c r="AA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c r="AA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c r="AA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c r="AA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c r="AA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c r="AA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c r="AA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c r="AA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c r="AA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c r="AA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c r="AA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c r="AA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c r="AA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c r="AA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c r="AA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c r="AA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c r="AA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c r="AA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c r="AA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c r="AA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c r="AA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c r="AA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c r="AA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c r="AA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c r="AA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c r="AA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c r="AA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c r="AA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c r="AA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c r="AA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c r="AA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c r="AA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c r="AA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c r="AA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c r="AA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c r="AA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c r="AA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c r="AA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c r="AA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c r="AA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c r="AA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c r="AA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c r="AA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c r="AA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c r="AA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c r="AA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c r="AA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c r="AA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c r="AA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c r="AA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c r="AA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c r="AA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c r="AA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c r="AA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c r="AA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c r="AA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c r="AA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c r="AA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c r="AA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c r="AA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c r="AA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c r="AA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c r="AA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c r="AA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c r="AA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c r="AA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c r="AA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c r="AA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c r="AA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c r="AA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c r="AA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c r="AA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c r="AA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c r="AA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c r="AA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c r="AA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c r="AA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c r="AA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c r="AA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c r="AA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c r="AA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c r="AA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c r="AA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c r="AA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c r="AA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c r="AA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c r="AA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c r="AA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c r="AA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c r="AA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c r="AA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c r="AA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c r="AA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c r="AA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c r="AA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c r="AA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c r="AA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c r="AA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c r="AA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c r="AA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c r="AA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c r="AA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c r="AA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c r="AA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c r="AA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c r="AA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c r="AA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c r="AA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c r="AA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c r="AA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c r="AA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c r="AA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c r="AA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c r="AA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c r="AA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c r="AA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c r="AA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c r="AA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c r="AA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c r="AA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c r="AA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c r="AA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c r="AA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c r="AA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c r="AA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c r="AA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c r="AA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c r="AA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c r="AA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c r="AA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c r="AA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c r="AA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c r="AA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c r="AA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c r="AA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c r="AA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c r="AA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c r="AA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c r="AA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c r="AA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c r="AA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c r="AA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c r="AA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c r="AA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c r="AA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c r="AA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c r="AA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c r="AA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c r="AA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c r="AA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c r="AA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c r="AA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c r="AA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c r="AA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c r="AA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c r="AA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c r="AA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c r="AA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c r="AA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c r="AA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c r="AA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c r="AA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c r="AA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c r="AA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c r="AA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c r="AA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c r="AA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c r="AA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c r="AA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c r="AA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c r="AA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c r="AA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c r="AA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c r="AA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c r="AA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c r="AA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c r="AA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c r="AA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c r="AA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c r="AA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c r="AA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c r="AA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c r="AA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c r="AA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c r="AA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c r="AA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c r="AA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c r="AA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c r="AA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c r="AA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c r="AA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c r="AA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c r="AA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c r="AA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c r="AA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c r="AA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c r="AA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c r="AA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c r="AA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c r="AA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c r="AA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c r="AA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c r="AA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c r="AA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c r="AA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c r="AA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c r="AA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c r="AA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c r="AA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c r="AA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c r="AA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c r="AA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c r="AA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c r="AA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c r="AA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c r="AA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c r="AA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c r="AA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c r="AA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c r="AA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c r="AA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c r="AA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c r="AA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c r="AA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c r="AA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c r="AA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c r="AA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c r="AA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c r="AA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c r="AA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c r="AA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c r="AA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c r="AA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c r="AA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c r="AA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c r="AA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c r="AA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c r="AA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c r="AA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c r="AA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c r="AA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c r="AA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c r="AA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c r="AA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c r="AA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c r="AA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c r="AA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c r="AA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c r="AA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c r="AA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c r="AA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c r="AA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c r="AA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c r="AA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c r="AA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c r="AA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c r="AA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c r="AA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c r="AA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c r="AA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c r="AA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c r="AA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c r="AA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c r="AA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c r="AA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c r="AA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c r="AA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c r="AA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c r="AA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c r="AA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c r="AA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c r="AA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c r="AA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c r="AA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c r="AA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c r="AA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c r="AA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c r="AA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c r="AA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c r="AA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c r="AA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c r="AA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c r="AA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c r="AA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c r="AA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c r="AA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c r="AA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c r="AA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c r="AA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c r="AA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c r="AA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c r="AA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c r="AA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c r="AA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c r="AA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c r="AA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c r="AA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c r="AA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c r="AA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c r="AA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c r="AA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c r="AA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c r="AA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c r="AA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c r="AA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c r="AA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c r="AA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c r="AA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c r="AA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c r="AA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c r="AA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c r="AA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c r="AA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c r="AA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c r="AA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c r="AA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c r="AA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c r="AA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c r="AA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c r="AA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c r="AA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c r="AA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c r="AA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c r="AA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c r="AA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c r="AA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c r="AA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c r="AA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c r="AA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c r="AA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c r="AA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c r="AA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c r="AA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c r="AA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c r="AA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c r="AA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c r="AA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c r="AA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c r="AA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c r="AA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c r="AA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c r="AA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c r="AA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c r="AA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c r="AA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c r="AA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c r="AA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c r="AA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c r="AA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c r="AA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c r="AA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c r="AA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c r="AA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c r="AA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c r="AA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c r="AA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c r="AA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c r="AA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c r="AA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c r="AA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c r="AA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c r="AA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c r="AA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c r="AA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c r="AA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c r="AA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c r="AA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c r="AA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c r="AA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c r="AA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c r="AA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c r="AA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c r="AA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c r="AA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c r="AA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c r="AA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c r="AA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c r="AA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c r="AA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c r="AA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c r="AA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c r="AA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c r="AA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c r="AA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c r="AA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c r="AA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c r="AA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c r="AA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c r="AA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c r="AA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c r="AA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c r="AA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c r="AA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c r="AA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c r="AA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c r="AA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c r="AA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c r="AA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c r="AA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c r="AA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c r="AA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c r="AA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c r="AA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c r="AA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c r="AA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c r="AA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c r="AA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c r="AA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c r="AA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c r="AA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c r="AA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c r="AA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c r="AA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c r="AA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c r="AA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c r="AA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c r="AA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c r="AA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c r="AA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c r="AA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c r="AA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c r="AA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c r="AA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c r="AA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c r="AA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c r="AA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c r="AA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c r="AA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c r="AA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c r="AA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c r="AA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c r="AA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c r="AA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c r="AA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c r="AA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c r="AA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c r="AA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c r="AA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c r="AA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c r="AA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c r="AA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c r="AA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c r="AA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c r="AA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c r="AA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c r="AA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c r="AA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c r="AA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c r="AA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c r="AA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c r="AA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c r="AA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c r="AA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c r="AA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c r="AA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c r="AA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c r="AA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c r="AA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c r="AA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c r="AA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c r="AA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c r="AA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c r="AA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c r="AA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c r="AA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c r="AA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c r="AA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c r="AA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c r="AA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c r="AA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c r="AA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c r="AA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c r="AA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c r="AA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c r="AA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c r="AA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c r="AA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c r="AA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c r="AA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c r="AA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c r="AA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c r="AA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c r="AA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c r="AA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c r="AA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c r="AA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c r="AA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c r="AA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c r="AA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c r="AA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c r="AA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c r="AA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c r="AA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c r="AA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c r="AA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c r="AA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c r="AA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c r="AA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c r="AA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c r="AA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c r="AA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c r="AA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c r="AA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c r="AA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c r="AA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c r="AA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c r="AA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c r="AA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c r="AA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c r="AA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c r="AA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c r="AA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c r="AA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c r="AA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c r="AA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c r="AA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c r="AA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c r="AA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c r="AA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c r="AA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c r="AA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c r="AA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c r="AA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c r="AA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c r="AA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c r="AA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c r="AA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c r="AA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c r="AA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c r="AA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c r="AA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c r="AA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c r="AA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c r="AA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c r="AA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c r="AA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c r="AA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c r="AA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c r="AA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c r="AA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c r="AA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c r="AA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c r="AA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c r="AA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c r="AA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c r="AA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c r="AA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c r="AA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c r="AA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c r="AA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c r="AA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c r="AA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c r="AA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c r="AA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c r="AA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c r="AA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c r="AA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c r="AA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c r="AA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c r="AA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c r="AA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c r="AA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c r="AA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c r="AA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c r="AA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c r="AA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c r="AA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c r="AA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c r="AA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c r="AA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c r="AA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c r="AA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c r="AA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c r="AA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c r="AA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c r="AA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c r="AA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c r="AA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c r="AA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c r="AA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c r="AA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c r="AA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c r="AA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c r="AA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c r="AA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c r="AA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c r="AA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c r="AA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c r="AA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c r="AA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c r="AA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c r="AA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c r="AA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c r="AA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c r="AA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c r="AA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c r="AA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c r="AA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c r="AA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c r="AA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c r="AA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c r="AA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c r="AA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c r="AA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c r="AA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c r="AA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c r="AA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c r="AA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c r="AA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c r="AA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c r="AA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c r="AA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c r="AA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c r="AA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c r="AA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c r="AA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c r="AA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c r="AA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c r="AA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c r="AA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c r="AA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c r="AA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c r="AA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c r="AA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c r="AA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c r="AA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c r="AA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c r="AA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c r="AA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c r="AA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c r="AA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c r="AA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c r="AA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c r="AA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c r="AA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c r="AA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c r="AA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c r="AA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c r="AA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c r="AA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c r="AA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c r="AA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c r="AA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c r="AA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c r="AA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c r="AA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c r="AA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c r="AA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c r="AA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c r="AA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c r="AA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c r="AA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c r="AA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c r="AA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c r="AA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c r="AA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c r="AA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c r="AA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c r="AA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c r="AA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c r="AA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c r="AA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c r="AA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c r="AA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c r="AA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c r="AA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c r="AA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c r="AA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c r="AA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c r="AA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c r="AA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c r="AA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c r="AA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c r="AA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c r="AA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c r="AA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c r="AA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c r="AA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c r="AA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c r="AA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c r="AA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c r="AA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c r="AA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c r="AA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c r="AA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c r="AA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c r="AA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c r="AA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c r="AA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c r="AA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c r="AA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c r="AA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c r="AA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c r="AA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c r="AA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c r="AA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c r="AA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c r="AA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c r="AA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c r="AA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c r="AA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c r="AA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c r="AA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c r="AA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c r="AA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c r="AA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c r="AA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c r="AA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c r="AA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c r="AA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c r="AA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c r="AA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c r="AA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c r="AA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c r="AA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c r="AA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c r="AA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c r="AA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c r="AA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c r="AA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c r="AA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c r="AA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c r="AA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c r="AA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c r="AA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c r="AA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c r="AA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c r="AA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c r="AA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c r="AA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c r="AA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c r="AA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c r="AA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c r="AA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c r="AA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c r="AA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c r="AA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c r="AA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c r="AA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c r="AA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c r="AA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c r="AA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c r="AA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c r="AA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c r="AA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c r="AA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c r="AA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c r="AA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c r="AA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c r="AA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c r="AA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c r="AA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c r="AA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c r="AA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c r="AA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c r="AA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c r="AA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c r="AA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c r="AA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c r="AA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c r="AA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c r="AA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c r="AA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c r="AA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c r="AA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c r="AA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c r="AA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c r="AA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c r="AA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c r="AA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c r="AA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c r="AA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c r="AA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c r="AA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c r="AA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c r="AA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c r="AA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c r="AA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c r="AA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c r="AA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c r="AA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c r="AA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c r="AA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c r="AA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c r="AA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c r="AA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c r="AA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c r="AA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c r="AA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c r="AA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c r="AA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c r="AA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c r="AA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c r="AA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c r="AA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c r="AA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c r="AA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c r="AA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c r="AA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c r="AA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c r="AA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c r="AA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c r="AA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c r="AA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c r="AA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c r="AA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c r="AA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c r="AA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c r="AA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c r="AA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c r="AA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c r="AA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c r="AA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c r="AA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c r="AA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c r="AA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c r="AA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c r="AA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c r="AA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c r="AA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c r="AA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c r="AA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c r="AA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c r="AA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c r="AA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c r="AA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c r="AA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c r="AA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c r="AA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c r="AA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c r="AA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c r="AA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c r="AA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c r="AA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c r="AA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c r="AA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c r="AA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c r="AA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c r="AA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c r="AA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c r="AA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c r="AA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c r="AA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c r="AA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c r="AA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c r="AA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c r="AA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c r="AA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c r="AA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c r="AA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c r="AA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c r="AA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c r="AA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c r="AA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c r="AA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c r="AA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c r="AA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c r="AA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c r="AA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c r="AA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c r="AA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c r="AA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c r="AA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c r="AA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c r="AA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c r="AA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c r="AA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c r="AA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c r="AA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c r="AA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c r="AA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c r="AA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c r="AA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c r="AA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c r="AA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c r="AA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c r="AA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c r="AA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c r="AA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c r="AA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c r="AA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c r="AA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c r="AA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c r="AA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c r="AA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c r="AA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c r="AA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c r="AA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c r="AA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c r="AA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ALLIANCE FOR CHILDREN'S RIGHTS</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859117</v>
      </c>
      <c r="D7" s="99">
        <v>308927.0</v>
      </c>
      <c r="E7" s="99">
        <v>260080.0</v>
      </c>
      <c r="F7" s="99">
        <v>290110.0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5748938</v>
      </c>
      <c r="D9" s="99">
        <v>4728489.0</v>
      </c>
      <c r="E9" s="99">
        <v>627728.0</v>
      </c>
      <c r="F9" s="99">
        <v>392721.0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137405</v>
      </c>
      <c r="D10" s="99">
        <v>115004.0</v>
      </c>
      <c r="E10" s="99">
        <v>14181.0</v>
      </c>
      <c r="F10" s="99">
        <v>8220.0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633570</v>
      </c>
      <c r="D11" s="99">
        <v>498428.0</v>
      </c>
      <c r="E11" s="99">
        <v>76774.0</v>
      </c>
      <c r="F11" s="99">
        <v>58368.0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464134</v>
      </c>
      <c r="D12" s="99">
        <v>355433.0</v>
      </c>
      <c r="E12" s="99">
        <v>61563.0</v>
      </c>
      <c r="F12" s="99">
        <v>47138.0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6544</v>
      </c>
      <c r="D15" s="99">
        <v>6544.0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28250</v>
      </c>
      <c r="D16" s="99">
        <v>0.0</v>
      </c>
      <c r="E16" s="99">
        <v>28250.0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58347</v>
      </c>
      <c r="D19" s="99">
        <v>0.0</v>
      </c>
      <c r="E19" s="99">
        <v>58347.0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664093</v>
      </c>
      <c r="D20" s="99">
        <v>563467.0</v>
      </c>
      <c r="E20" s="99">
        <v>69125.0</v>
      </c>
      <c r="F20" s="99">
        <v>31501.0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320017</v>
      </c>
      <c r="D22" s="99">
        <v>164729.0</v>
      </c>
      <c r="E22" s="99">
        <v>107860.0</v>
      </c>
      <c r="F22" s="99">
        <v>47428.0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285260</v>
      </c>
      <c r="D23" s="99">
        <v>201403.0</v>
      </c>
      <c r="E23" s="99">
        <v>43089.0</v>
      </c>
      <c r="F23" s="99">
        <v>40768.0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527752</v>
      </c>
      <c r="D25" s="99">
        <v>408427.0</v>
      </c>
      <c r="E25" s="99">
        <v>67038.0</v>
      </c>
      <c r="F25" s="99">
        <v>52287.0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146495</v>
      </c>
      <c r="D26" s="99">
        <v>112279.0</v>
      </c>
      <c r="E26" s="99">
        <v>18500.0</v>
      </c>
      <c r="F26" s="99">
        <v>15716.0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12584</v>
      </c>
      <c r="D28" s="99">
        <v>12584.0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205969</v>
      </c>
      <c r="D31" s="99">
        <v>158596.0</v>
      </c>
      <c r="E31" s="99">
        <v>26776.0</v>
      </c>
      <c r="F31" s="99">
        <v>20597.0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68543</v>
      </c>
      <c r="D32" s="99">
        <v>54876.0</v>
      </c>
      <c r="E32" s="99">
        <v>7093.0</v>
      </c>
      <c r="F32" s="99">
        <v>6574.0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676274</v>
      </c>
      <c r="D34" s="99">
        <v>664931.0</v>
      </c>
      <c r="E34" s="99">
        <v>0.0</v>
      </c>
      <c r="F34" s="99">
        <v>11343.0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171386</v>
      </c>
      <c r="D35" s="99">
        <v>109245.0</v>
      </c>
      <c r="E35" s="99">
        <v>37835.0</v>
      </c>
      <c r="F35" s="99">
        <v>24306.0</v>
      </c>
      <c r="G35" s="43"/>
      <c r="H35" s="43"/>
      <c r="I35" s="43"/>
      <c r="J35" s="43"/>
      <c r="K35" s="43"/>
      <c r="L35" s="43"/>
      <c r="M35" s="43"/>
      <c r="N35" s="43"/>
      <c r="O35" s="43"/>
      <c r="P35" s="43"/>
      <c r="Q35" s="43"/>
      <c r="R35" s="43"/>
      <c r="S35" s="43"/>
      <c r="T35" s="43"/>
      <c r="U35" s="43"/>
      <c r="V35" s="43"/>
      <c r="W35" s="43"/>
      <c r="X35" s="43"/>
      <c r="Y35" s="43"/>
      <c r="Z35" s="43"/>
    </row>
    <row r="36">
      <c r="A36" s="45" t="s">
        <v>50</v>
      </c>
      <c r="B36" s="102" t="s">
        <v>240</v>
      </c>
      <c r="C36" s="98">
        <f t="shared" si="1"/>
        <v>77053</v>
      </c>
      <c r="D36" s="99">
        <v>77053.0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241</v>
      </c>
      <c r="C37" s="98">
        <f t="shared" si="1"/>
        <v>41873</v>
      </c>
      <c r="D37" s="99">
        <v>0.0</v>
      </c>
      <c r="E37" s="99">
        <v>41873.0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13124</v>
      </c>
      <c r="D38" s="99">
        <v>13076.0</v>
      </c>
      <c r="E38" s="99">
        <v>0.0</v>
      </c>
      <c r="F38" s="99">
        <v>48.0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11146728</v>
      </c>
      <c r="D40" s="103">
        <f t="shared" si="2"/>
        <v>8553491</v>
      </c>
      <c r="E40" s="103">
        <f t="shared" si="2"/>
        <v>1546112</v>
      </c>
      <c r="F40" s="103">
        <f t="shared" si="2"/>
        <v>1047125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ALLIANCE FOR CHILDREN'S RIGHTS</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4691992.0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3994902.0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350849.0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1982682.0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393091.0</v>
      </c>
      <c r="E12" s="108">
        <f>D11-D12</f>
        <v>1589591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1.8904332E7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2549750.0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32081416</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1092449.0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1324471.0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2826453.0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5243373</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1.8947951E7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7890092.0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26838043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32081416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ALLIANCE FOR CHILDREN'S RIGHTS</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11146728</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205969</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10940759</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911729.9167</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4691992</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5.146252102</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18947951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11146728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928894</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20.3983996</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18904332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11146728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928894</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20.35144161</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25.49769371</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13686082</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14351950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0.9536043534</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6608055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1235109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7843164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11146728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0.7036292623</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770975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6608055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0.1166720011</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242</v>
      </c>
      <c r="D41" s="75">
        <f>'Expenses 2024'!D40</f>
        <v>8553491</v>
      </c>
      <c r="E41" s="164">
        <f t="shared" ref="E41:E44" si="1">D41/$D$44</f>
        <v>0.7673544201</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1546112</v>
      </c>
      <c r="E42" s="164">
        <f t="shared" si="1"/>
        <v>0.1387054569</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1047125</v>
      </c>
      <c r="E43" s="164">
        <f t="shared" si="1"/>
        <v>0.09394012306</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11146728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13859478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1047125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D47/D48</f>
        <v>13.23574358</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9037743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2416920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3.739363736</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32081416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ALLIANCE FOR CHILDREN'S RIGHTS</v>
      </c>
      <c r="B1" s="2" t="s">
        <v>243</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8"/>
      <c r="B5" s="49"/>
      <c r="C5" s="147" t="s">
        <v>180</v>
      </c>
      <c r="D5" s="176">
        <f>'Ratios 2022'!D8</f>
        <v>4.854772153</v>
      </c>
      <c r="E5" s="176">
        <f>'Ratios 2023'!D8</f>
        <v>3.935962489</v>
      </c>
      <c r="F5" s="176">
        <f>'Ratios 2024'!D8</f>
        <v>5.146252102</v>
      </c>
      <c r="G5" s="176">
        <f>average(D5:F5)</f>
        <v>4.645662248</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8"/>
      <c r="B10" s="49"/>
      <c r="C10" s="147" t="s">
        <v>188</v>
      </c>
      <c r="D10" s="148">
        <f>'Ratios 2022'!D14</f>
        <v>21.56993016</v>
      </c>
      <c r="E10" s="148">
        <f>'Ratios 2023'!D14</f>
        <v>21.21809865</v>
      </c>
      <c r="F10" s="148">
        <f>'Ratios 2024'!D14</f>
        <v>20.3983996</v>
      </c>
      <c r="G10" s="176">
        <f>average(D10:F10)</f>
        <v>21.0621428</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18.26546266</v>
      </c>
      <c r="E15" s="179">
        <f>'Ratios 2023'!D20</f>
        <v>19.12664244</v>
      </c>
      <c r="F15" s="179">
        <f>'Ratios 2024'!D20</f>
        <v>20.35144161</v>
      </c>
      <c r="G15" s="176">
        <f>average(D15:F15)</f>
        <v>19.2478489</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0.8036454128</v>
      </c>
      <c r="E20" s="162">
        <f>'Ratios 2023'!D26</f>
        <v>0.7928420771</v>
      </c>
      <c r="F20" s="162">
        <f>'Ratios 2024'!D26</f>
        <v>0.9536043534</v>
      </c>
      <c r="G20" s="180">
        <f>average(D20:F20)</f>
        <v>0.8500306144</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0.7417001335</v>
      </c>
      <c r="E25" s="162">
        <f>'Ratios 2023'!D33</f>
        <v>0.7512047232</v>
      </c>
      <c r="F25" s="162">
        <f>'Ratios 2024'!D33</f>
        <v>0.7036292623</v>
      </c>
      <c r="G25" s="180">
        <f>average(D25:F25)</f>
        <v>0.7321780397</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2022'!D38</f>
        <v>0.1167569844</v>
      </c>
      <c r="E30" s="162">
        <f>'Ratios 2023'!D38</f>
        <v>0.1113914675</v>
      </c>
      <c r="F30" s="162">
        <f>'Ratios 2024'!D38</f>
        <v>0.1166720011</v>
      </c>
      <c r="G30" s="180">
        <f>average(D30:F30)</f>
        <v>0.114940151</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8"/>
      <c r="B35" s="49"/>
      <c r="C35" s="147" t="s">
        <v>248</v>
      </c>
      <c r="D35" s="162">
        <f>'Ratios 2022'!E41</f>
        <v>0.7621705343</v>
      </c>
      <c r="E35" s="162">
        <f>'Ratios 2023'!E41</f>
        <v>0.7559147448</v>
      </c>
      <c r="F35" s="162">
        <f>'Ratios 2024'!E41</f>
        <v>0.7673544201</v>
      </c>
      <c r="G35" s="180">
        <f t="shared" ref="G35:G37" si="1">average(D35:F35)</f>
        <v>0.761813233</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0.1334627529</v>
      </c>
      <c r="E36" s="162">
        <f>'Ratios 2023'!E42</f>
        <v>0.1424871229</v>
      </c>
      <c r="F36" s="162">
        <f>'Ratios 2024'!E42</f>
        <v>0.1387054569</v>
      </c>
      <c r="G36" s="180">
        <f t="shared" si="1"/>
        <v>0.1382184442</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0.1043667128</v>
      </c>
      <c r="E37" s="162">
        <f>'Ratios 2023'!E43</f>
        <v>0.1015981323</v>
      </c>
      <c r="F37" s="162">
        <f>'Ratios 2024'!E43</f>
        <v>0.09394012306</v>
      </c>
      <c r="G37" s="180">
        <f t="shared" si="1"/>
        <v>0.09996832273</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8"/>
      <c r="B42" s="49"/>
      <c r="C42" s="147" t="s">
        <v>223</v>
      </c>
      <c r="D42" s="165">
        <f>'Ratios 2022'!D49</f>
        <v>11.82850039</v>
      </c>
      <c r="E42" s="165">
        <f>'Ratios 2023'!D49</f>
        <v>10.74488863</v>
      </c>
      <c r="F42" s="165">
        <f>'Ratios 2024'!D49</f>
        <v>13.23574358</v>
      </c>
      <c r="G42" s="182">
        <f>average(D42:F42)</f>
        <v>11.93637753</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10.73147702</v>
      </c>
      <c r="E47" s="148">
        <f>'Ratios 2023'!D54</f>
        <v>10.36182109</v>
      </c>
      <c r="F47" s="148">
        <f>'Ratios 2024'!D54</f>
        <v>3.739363736</v>
      </c>
      <c r="G47" s="176">
        <f>average(D47:F47)</f>
        <v>8.277553946</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v>
      </c>
      <c r="E52" s="183">
        <f>'Ratios 2023'!D59</f>
        <v>0</v>
      </c>
      <c r="F52" s="183">
        <f>'Ratios 2024'!D59</f>
        <v>0</v>
      </c>
      <c r="G52" s="184">
        <f>average(D52:F52)</f>
        <v>0</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ALLIANCE FOR CHILDREN'S RIGHTS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ALLIANCE FOR CHILDREN'S RIGHTS</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1410112.0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383152.0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8615426.0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6407.0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10408690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308132.0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300000.0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296390.0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3610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3610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263194.0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263194.0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10720432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ALLIANCE FOR CHILDREN'S RIGHTS</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752810</v>
      </c>
      <c r="D7" s="99">
        <v>275698.0</v>
      </c>
      <c r="E7" s="99">
        <v>223629.0</v>
      </c>
      <c r="F7" s="99">
        <v>253483.0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4499758</v>
      </c>
      <c r="D9" s="99">
        <v>3814263.0</v>
      </c>
      <c r="E9" s="99">
        <v>416532.0</v>
      </c>
      <c r="F9" s="99">
        <v>268963.0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144476</v>
      </c>
      <c r="D10" s="99">
        <v>112963.0</v>
      </c>
      <c r="E10" s="99">
        <v>17310.0</v>
      </c>
      <c r="F10" s="99">
        <v>14203.0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468798</v>
      </c>
      <c r="D11" s="99">
        <v>383476.0</v>
      </c>
      <c r="E11" s="99">
        <v>45325.0</v>
      </c>
      <c r="F11" s="99">
        <v>39997.0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387796</v>
      </c>
      <c r="D12" s="99">
        <v>303211.0</v>
      </c>
      <c r="E12" s="99">
        <v>46462.0</v>
      </c>
      <c r="F12" s="99">
        <v>38123.0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6690</v>
      </c>
      <c r="D15" s="99">
        <v>0.0</v>
      </c>
      <c r="E15" s="99">
        <v>6690.0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25900</v>
      </c>
      <c r="D16" s="99">
        <v>0.0</v>
      </c>
      <c r="E16" s="99">
        <v>25900.0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47650</v>
      </c>
      <c r="D19" s="99">
        <v>0.0</v>
      </c>
      <c r="E19" s="99">
        <v>47650.0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348118</v>
      </c>
      <c r="D20" s="99">
        <v>228130.0</v>
      </c>
      <c r="E20" s="99">
        <v>41915.0</v>
      </c>
      <c r="F20" s="99">
        <v>78073.0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129156</v>
      </c>
      <c r="D22" s="99">
        <v>87196.0</v>
      </c>
      <c r="E22" s="99">
        <v>27136.0</v>
      </c>
      <c r="F22" s="99">
        <v>14824.0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372164</v>
      </c>
      <c r="D23" s="99">
        <v>223011.0</v>
      </c>
      <c r="E23" s="99">
        <v>72832.0</v>
      </c>
      <c r="F23" s="99">
        <v>76321.0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393453</v>
      </c>
      <c r="D25" s="99">
        <v>307064.0</v>
      </c>
      <c r="E25" s="99">
        <v>47523.0</v>
      </c>
      <c r="F25" s="99">
        <v>38866.0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82168</v>
      </c>
      <c r="D26" s="99">
        <v>41369.0</v>
      </c>
      <c r="E26" s="99">
        <v>28157.0</v>
      </c>
      <c r="F26" s="99">
        <v>12642.0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68935</v>
      </c>
      <c r="D31" s="99">
        <v>53769.0</v>
      </c>
      <c r="E31" s="99">
        <v>8272.0</v>
      </c>
      <c r="F31" s="99">
        <v>6894.0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58900</v>
      </c>
      <c r="D32" s="99">
        <v>45940.0</v>
      </c>
      <c r="E32" s="99">
        <v>7070.0</v>
      </c>
      <c r="F32" s="99">
        <v>5890.0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289137</v>
      </c>
      <c r="D34" s="99">
        <v>278177.0</v>
      </c>
      <c r="E34" s="99">
        <v>2493.0</v>
      </c>
      <c r="F34" s="99">
        <v>8467.0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103045</v>
      </c>
      <c r="D35" s="99">
        <v>103045.0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102511</v>
      </c>
      <c r="D36" s="99">
        <v>75846.0</v>
      </c>
      <c r="E36" s="99">
        <v>13069.0</v>
      </c>
      <c r="F36" s="99">
        <v>13596.0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92736</v>
      </c>
      <c r="D37" s="99">
        <v>73126.0</v>
      </c>
      <c r="E37" s="99">
        <v>11515.0</v>
      </c>
      <c r="F37" s="99">
        <v>8095.0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57290</v>
      </c>
      <c r="D38" s="99">
        <v>19950.0</v>
      </c>
      <c r="E38" s="99">
        <v>35810.0</v>
      </c>
      <c r="F38" s="99">
        <v>1530.0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8431491</v>
      </c>
      <c r="D40" s="103">
        <f t="shared" si="2"/>
        <v>6426234</v>
      </c>
      <c r="E40" s="103">
        <f t="shared" si="2"/>
        <v>1125290</v>
      </c>
      <c r="F40" s="103">
        <f t="shared" si="2"/>
        <v>879967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ALLIANCE FOR CHILDREN'S RIGHTS</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3383192.0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4269729.0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182345.0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619828.0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282765.0</v>
      </c>
      <c r="E12" s="108">
        <f>D11-D12</f>
        <v>337063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1.2833757E7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21006086</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730120.0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730120</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1.5155556E7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5120410.0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20275966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21006086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ALLIANCE FOR CHILDREN'S RIGHTS</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8431491</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68935</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8362556</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696879.6667</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3383192</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4.854772153</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15155556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8431491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702624.25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21.56993016</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12833757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8431491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702624.25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18.26546266</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23.12023481</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8615426</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10720432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0.8036454128</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5252568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1001070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6253638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8431491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0.7417001335</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613274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5252568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0.1167569844</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6426234</v>
      </c>
      <c r="E41" s="164">
        <f t="shared" ref="E41:E44" si="1">D41/$D$44</f>
        <v>0.7621705343</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1125290</v>
      </c>
      <c r="E42" s="164">
        <f t="shared" si="1"/>
        <v>0.1334627529</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879967</v>
      </c>
      <c r="E43" s="164">
        <f t="shared" si="1"/>
        <v>0.1043667128</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8431491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10408690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879967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D47/D48</f>
        <v>11.82850039</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7835266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730120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10.73147702</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21006086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ALLIANCE FOR CHILDREN'S RIGHTS</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1379875.0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278448.0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8168200.0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45450.0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9826523</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467695.0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300000.0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291788.0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8212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8212</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293321.0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293321.0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10302430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ALLIANCE FOR CHILDREN'S RIGHTS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806247</v>
      </c>
      <c r="D7" s="99">
        <v>298430.0</v>
      </c>
      <c r="E7" s="99">
        <v>240770.0</v>
      </c>
      <c r="F7" s="99">
        <v>267047.0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4915834</v>
      </c>
      <c r="D9" s="99">
        <v>4087879.0</v>
      </c>
      <c r="E9" s="99">
        <v>527691.0</v>
      </c>
      <c r="F9" s="99">
        <v>300264.0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141690</v>
      </c>
      <c r="D10" s="99">
        <v>109049.0</v>
      </c>
      <c r="E10" s="99">
        <v>18754.0</v>
      </c>
      <c r="F10" s="99">
        <v>13887.0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495701</v>
      </c>
      <c r="D11" s="99">
        <v>399094.0</v>
      </c>
      <c r="E11" s="99">
        <v>54512.0</v>
      </c>
      <c r="F11" s="99">
        <v>42095.0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402456</v>
      </c>
      <c r="D12" s="99">
        <v>309743.0</v>
      </c>
      <c r="E12" s="99">
        <v>53268.0</v>
      </c>
      <c r="F12" s="99">
        <v>39445.0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8870</v>
      </c>
      <c r="D15" s="99">
        <v>0.0</v>
      </c>
      <c r="E15" s="99">
        <v>8870.0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26500</v>
      </c>
      <c r="D16" s="99">
        <v>0.0</v>
      </c>
      <c r="E16" s="99">
        <v>26500.0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50278</v>
      </c>
      <c r="D19" s="99">
        <v>0.0</v>
      </c>
      <c r="E19" s="99">
        <v>50278.0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379109</v>
      </c>
      <c r="D20" s="99">
        <v>257737.0</v>
      </c>
      <c r="E20" s="99">
        <v>27238.0</v>
      </c>
      <c r="F20" s="99">
        <v>94134.0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121943</v>
      </c>
      <c r="D22" s="99">
        <v>69247.0</v>
      </c>
      <c r="E22" s="99">
        <v>39266.0</v>
      </c>
      <c r="F22" s="99">
        <v>13430.0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285596</v>
      </c>
      <c r="D23" s="99">
        <v>216128.0</v>
      </c>
      <c r="E23" s="99">
        <v>31684.0</v>
      </c>
      <c r="F23" s="99">
        <v>37784.0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361533</v>
      </c>
      <c r="D25" s="99">
        <v>281886.0</v>
      </c>
      <c r="E25" s="99">
        <v>46459.0</v>
      </c>
      <c r="F25" s="99">
        <v>33188.0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110494</v>
      </c>
      <c r="D26" s="99">
        <v>72898.0</v>
      </c>
      <c r="E26" s="99">
        <v>24336.0</v>
      </c>
      <c r="F26" s="99">
        <v>13260.0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3725</v>
      </c>
      <c r="D28" s="99">
        <v>3725.0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110531</v>
      </c>
      <c r="D31" s="99">
        <v>86987.0</v>
      </c>
      <c r="E31" s="99">
        <v>13203.0</v>
      </c>
      <c r="F31" s="99">
        <v>10341.0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63504</v>
      </c>
      <c r="D32" s="99">
        <v>48732.0</v>
      </c>
      <c r="E32" s="99">
        <v>8924.0</v>
      </c>
      <c r="F32" s="99">
        <v>5848.0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340183</v>
      </c>
      <c r="D34" s="99">
        <v>326157.0</v>
      </c>
      <c r="E34" s="99">
        <v>0.0</v>
      </c>
      <c r="F34" s="99">
        <v>14026.0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118358</v>
      </c>
      <c r="D35" s="99">
        <v>46362.0</v>
      </c>
      <c r="E35" s="99">
        <v>53613.0</v>
      </c>
      <c r="F35" s="99">
        <v>18383.0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105920</v>
      </c>
      <c r="D36" s="99">
        <v>82767.0</v>
      </c>
      <c r="E36" s="99">
        <v>13905.0</v>
      </c>
      <c r="F36" s="99">
        <v>9248.0</v>
      </c>
      <c r="G36" s="43"/>
      <c r="H36" s="43"/>
      <c r="I36" s="43"/>
      <c r="J36" s="43"/>
      <c r="K36" s="43"/>
      <c r="L36" s="43"/>
      <c r="M36" s="43"/>
      <c r="N36" s="43"/>
      <c r="O36" s="43"/>
      <c r="P36" s="43"/>
      <c r="Q36" s="43"/>
      <c r="R36" s="43"/>
      <c r="S36" s="43"/>
      <c r="T36" s="43"/>
      <c r="U36" s="43"/>
      <c r="V36" s="43"/>
      <c r="W36" s="43"/>
      <c r="X36" s="43"/>
      <c r="Y36" s="43"/>
      <c r="Z36" s="43"/>
    </row>
    <row r="37">
      <c r="A37" s="45" t="s">
        <v>52</v>
      </c>
      <c r="B37" s="102" t="s">
        <v>134</v>
      </c>
      <c r="C37" s="98">
        <f t="shared" si="1"/>
        <v>95624</v>
      </c>
      <c r="D37" s="99">
        <v>93619.0</v>
      </c>
      <c r="E37" s="99">
        <v>0.0</v>
      </c>
      <c r="F37" s="99">
        <v>2005.0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57349</v>
      </c>
      <c r="D38" s="99">
        <v>13885.0</v>
      </c>
      <c r="E38" s="99">
        <v>43319.0</v>
      </c>
      <c r="F38" s="99">
        <v>145.0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9001445</v>
      </c>
      <c r="D40" s="103">
        <f t="shared" si="2"/>
        <v>6804325</v>
      </c>
      <c r="E40" s="103">
        <f t="shared" si="2"/>
        <v>1282590</v>
      </c>
      <c r="F40" s="103">
        <f t="shared" si="2"/>
        <v>914530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ALLIANCE FOR CHILDREN'S RIGHTS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2916192.0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5422052.0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129488.0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1614789.0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187123.0</v>
      </c>
      <c r="E12" s="108">
        <f>D11-D12</f>
        <v>1427666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1.4347285E7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2939456.0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27182139</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817205.0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3264322.0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4081527</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1.5916129E7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7184483.0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23100612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27182139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