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<sst xmlns="http://schemas.openxmlformats.org/spreadsheetml/2006/main" count="879" uniqueCount="255">
  <si>
    <t>DENVER ZOO CONSERVATIVE ALLIANCE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</si>
  <si>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</si>
  <si>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</si>
  <si>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</si>
  <si>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</si>
  <si>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</si>
  <si>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</si>
  <si>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</si>
  <si>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</si>
  <si>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</si>
  <si>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</si>
  <si>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</si>
  <si>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</si>
  <si>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</si>
  <si>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</si>
  <si>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</si>
  <si>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</si>
  <si>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</si>
  <si>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</si>
  <si>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</si>
  <si>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</si>
  <si>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</si>
  <si>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</si>
  <si>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</si>
  <si>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</si>
  <si>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</si>
  <si>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</si>
  <si>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</si>
  <si>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</si>
  <si>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</si>
  <si>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</si>
  <si>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</si>
  <si>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</si>
  <si>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</si>
  <si>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</si>
  <si>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</si>
  <si>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</si>
  <si>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</si>
  <si>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</si>
  <si>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</si>
  <si>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</si>
  <si>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</si>
  <si>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</si>
  <si>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</si>
  <si>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</si>
  <si>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</si>
  <si>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</si>
  <si>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</si>
  <si>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</si>
  <si>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</si>
  <si>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</si>
  <si>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</si>
  <si>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</si>
  <si>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</si>
  <si>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</si>
  <si>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</si>
  <si>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</si>
  <si>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</si>
  <si>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</si>
  <si>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</si>
  <si>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</si>
  <si>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</si>
  <si>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</si>
  <si>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</si>
  <si>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GUEST EXPERIENCE</t>
  </si>
  <si>
    <t>LIFE SERVICES</t>
  </si>
  <si>
    <t>LEARNING EXPERIENCES</t>
  </si>
  <si>
    <t>FIELD CONSERVATION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</si>
  <si>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</si>
  <si>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</si>
  <si>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</si>
  <si>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</si>
  <si>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</si>
  <si>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</si>
  <si>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</si>
  <si>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</si>
  <si>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</si>
  <si>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</si>
  <si>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</si>
  <si>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</si>
  <si>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</si>
  <si>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</si>
  <si>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</si>
  <si>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</si>
  <si>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</si>
  <si>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</si>
  <si>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</si>
  <si>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</si>
  <si>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</si>
  <si>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</si>
  <si>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</si>
  <si>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</si>
  <si>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</si>
  <si>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</si>
  <si>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</si>
  <si>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</si>
  <si>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</si>
  <si>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</si>
  <si>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</si>
  <si>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</si>
  <si>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</si>
  <si>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</si>
  <si>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</si>
  <si>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</si>
  <si>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</si>
  <si>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</si>
  <si>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</si>
  <si>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</si>
  <si>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</si>
  <si>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</si>
  <si>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</si>
  <si>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</si>
  <si>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</si>
  <si>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</si>
  <si>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</si>
  <si>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</si>
  <si>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</si>
  <si>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</si>
  <si>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</si>
  <si>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</si>
  <si>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</si>
  <si>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</si>
  <si>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</si>
  <si>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</si>
  <si>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</si>
  <si>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</si>
  <si>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</si>
  <si>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</si>
  <si>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</si>
  <si>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</si>
  <si>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</si>
  <si>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</si>
  <si>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</si>
  <si>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</si>
  <si>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</si>
  <si>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</si>
  <si>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</si>
  <si>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</si>
  <si>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EXHIBITS &amp; COLLECTIONS</t>
  </si>
  <si>
    <t>ANIMAL CARE AND NUTRITION</t>
  </si>
  <si>
    <t>EVENTS</t>
  </si>
  <si>
    <t>FUNDRAISING/STEWARDSHIP</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</si>
  <si>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</si>
  <si>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</si>
  <si>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</si>
  <si>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</si>
  <si>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</si>
  <si>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</si>
  <si>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</si>
  <si>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</si>
  <si>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</si>
  <si>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</si>
  <si>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</si>
  <si>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</si>
  <si>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</si>
  <si>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</si>
  <si>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</si>
  <si>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</si>
  <si>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</si>
  <si>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</si>
  <si>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</si>
  <si>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</si>
  <si>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</si>
  <si>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</si>
  <si>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</si>
  <si>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</si>
  <si>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</si>
  <si>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</si>
  <si>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</si>
  <si>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</si>
  <si>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</si>
  <si>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</si>
  <si>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</si>
  <si>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</si>
  <si>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</si>
  <si>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</si>
  <si>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</si>
  <si>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</si>
  <si>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</si>
  <si>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</si>
  <si>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</si>
  <si>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</si>
  <si>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</si>
  <si>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</si>
  <si>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</si>
  <si>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</si>
  <si>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</si>
  <si>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</si>
  <si>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</si>
  <si>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</si>
  <si>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</si>
  <si>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</si>
  <si>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</si>
  <si>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</si>
  <si>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</si>
  <si>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</si>
  <si>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</si>
  <si>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</si>
  <si>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</si>
  <si>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</si>
  <si>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</si>
  <si>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</si>
  <si>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</si>
  <si>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</si>
  <si>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</si>
  <si>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</si>
  <si>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</si>
  <si>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</si>
  <si>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</si>
  <si>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</si>
  <si>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</si>
  <si>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</si>
  <si>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</si>
  <si>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</si>
  <si>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</si>
  <si>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</si>
  <si>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</si>
  <si>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</si>
  <si>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</si>
  <si>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</si>
  <si>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</si>
  <si>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</si>
  <si>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</si>
  <si>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</si>
  <si>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</si>
  <si>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</si>
  <si>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</si>
  <si>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</si>
  <si>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</si>
  <si>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</si>
  <si>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</si>
  <si>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</si>
  <si>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</si>
  <si>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</si>
  <si>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</si>
  <si>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</si>
  <si>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</si>
  <si>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</si>
  <si>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</si>
  <si>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</si>
  <si>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</si>
  <si>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</si>
  <si>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</si>
  <si>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ZOO IMPROVEMENTS</t>
  </si>
  <si>
    <t xml:space="preserve"> EVENTS</t>
  </si>
  <si>
    <r>
      <rPr>
        <rFont val="Roboto"/>
        <b/>
        <color rgb="FF000000"/>
        <sz val="10.0"/>
      </rPr>
      <t xml:space="preserve">Program Expenses </t>
    </r>
    <r>
      <rPr>
        <rFont val="Roboto"/>
        <b/>
        <i/>
        <color rgb="FF000000"/>
        <sz val="10.0"/>
      </rPr>
      <t xml:space="preserve">(Program Efficiency Ratio) </t>
    </r>
  </si>
  <si>
    <t>LIFE SCIENCES</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</si>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</sst>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DENVER ZOO CONSERVATIVE ALLIANCE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2023'!C40</f>
        <v>72480753</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2023'!C31</f>
        <v>690311</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71790442</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5982536.833</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2023'!E2+'Balance Sheet 2023'!E3</f>
        <v>32503633</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5.433085312</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2023'!E30</f>
        <v>24235607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2023'!C40</f>
        <v>72480753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6040062.75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4.012476029</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2023'!C40</f>
        <v>72480753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6040062.75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0</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5.433085312</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2023'!E2:E7,'Revenues 2023'!F10:F15)</f>
        <v>18691637</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2023'!F44</f>
        <v>61780844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0.3025474531</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2023'!C7:C9)</f>
        <v>27948872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2023'!C10:C12)</f>
        <v>6119325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34068197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2023'!C40</f>
        <v>72480753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0.4700309474</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2023'!C10:C11)</f>
        <v>4217941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2023'!C7:C9)</f>
        <v>27948872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0.1509163232</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245</v>
      </c>
      <c r="D41" s="75">
        <f>'Expenses 2023'!D40</f>
        <v>61085905</v>
      </c>
      <c r="E41" s="164">
        <f t="shared" ref="E41:E44" si="1">D41/$D$44</f>
        <v>0.8427879468</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2023'!E40</f>
        <v>8323606</v>
      </c>
      <c r="E42" s="164">
        <f t="shared" si="1"/>
        <v>0.1148388456</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2023'!F40</f>
        <v>3071242</v>
      </c>
      <c r="E43" s="164">
        <f t="shared" si="1"/>
        <v>0.04237320768</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72480753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2023'!F9</f>
        <v>33109188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2023'!F40</f>
        <v>3071242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10.78039047</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2023'!E2:E10)</f>
        <v>43586565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2023'!E19:E22)</f>
        <v>16260227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2.680563131</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2023'!E18</f>
        <v>45509396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DENVER ZOO CONSERVATIVE ALLIANCE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7316538.0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452023.0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2102167.0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1.629023E7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5722834.0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191642.0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31883792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1.8137049E7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246</v>
      </c>
      <c r="D11" s="61"/>
      <c r="E11" s="61"/>
      <c r="F11" s="62">
        <v>8651665.0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887088.0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6300.0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27682102</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545277.0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8034.0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-8034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-8034</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318519.0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318519.0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60103137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DENVER ZOO CONSERVATIVE ALLIANCE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111400</v>
      </c>
      <c r="D3" s="99">
        <v>111400.0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253558</v>
      </c>
      <c r="D5" s="99">
        <v>253558.0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2269001</v>
      </c>
      <c r="D7" s="99">
        <v>992101.0</v>
      </c>
      <c r="E7" s="99">
        <v>710122.0</v>
      </c>
      <c r="F7" s="99">
        <v>566778.0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25196819</v>
      </c>
      <c r="D9" s="99">
        <v>2.1630285E7</v>
      </c>
      <c r="E9" s="99">
        <v>2228917.0</v>
      </c>
      <c r="F9" s="99">
        <v>1337617.0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1136768</v>
      </c>
      <c r="D10" s="99">
        <v>943362.0</v>
      </c>
      <c r="E10" s="99">
        <v>122691.0</v>
      </c>
      <c r="F10" s="99">
        <v>70715.0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3413378</v>
      </c>
      <c r="D11" s="99">
        <v>2948486.0</v>
      </c>
      <c r="E11" s="99">
        <v>279552.0</v>
      </c>
      <c r="F11" s="99">
        <v>185340.0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1956983</v>
      </c>
      <c r="D12" s="99">
        <v>1615319.0</v>
      </c>
      <c r="E12" s="99">
        <v>218859.0</v>
      </c>
      <c r="F12" s="99">
        <v>122805.0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40096</v>
      </c>
      <c r="D15" s="99">
        <v>0.0</v>
      </c>
      <c r="E15" s="99">
        <v>40096.0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31250</v>
      </c>
      <c r="D17" s="99">
        <v>31250.0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2578742</v>
      </c>
      <c r="D20" s="99">
        <v>2224489.0</v>
      </c>
      <c r="E20" s="99">
        <v>320950.0</v>
      </c>
      <c r="F20" s="99">
        <v>33303.0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1369511</v>
      </c>
      <c r="D21" s="99">
        <v>208602.0</v>
      </c>
      <c r="E21" s="99">
        <v>1119558.0</v>
      </c>
      <c r="F21" s="99">
        <v>41351.0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2709611</v>
      </c>
      <c r="D22" s="99">
        <v>2051434.0</v>
      </c>
      <c r="E22" s="99">
        <v>490272.0</v>
      </c>
      <c r="F22" s="99">
        <v>167905.0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1945836</v>
      </c>
      <c r="D25" s="99">
        <v>1945441.0</v>
      </c>
      <c r="E25" s="99">
        <v>211.0</v>
      </c>
      <c r="F25" s="99">
        <v>184.0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224332</v>
      </c>
      <c r="D26" s="99">
        <v>156880.0</v>
      </c>
      <c r="E26" s="99">
        <v>46743.0</v>
      </c>
      <c r="F26" s="99">
        <v>20709.0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681668</v>
      </c>
      <c r="D31" s="99">
        <v>616880.0</v>
      </c>
      <c r="E31" s="99">
        <v>57663.0</v>
      </c>
      <c r="F31" s="99">
        <v>7125.0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505091</v>
      </c>
      <c r="D32" s="99">
        <v>336797.0</v>
      </c>
      <c r="E32" s="99">
        <v>152635.0</v>
      </c>
      <c r="F32" s="99">
        <v>15659.0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243</v>
      </c>
      <c r="C34" s="98">
        <f t="shared" si="1"/>
        <v>17591161</v>
      </c>
      <c r="D34" s="99">
        <v>1.753199E7</v>
      </c>
      <c r="E34" s="99">
        <v>52718.0</v>
      </c>
      <c r="F34" s="99">
        <v>6453.0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1940747</v>
      </c>
      <c r="D35" s="99">
        <v>1940747.0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1528815</v>
      </c>
      <c r="D36" s="99">
        <v>595312.0</v>
      </c>
      <c r="E36" s="99">
        <v>885626.0</v>
      </c>
      <c r="F36" s="99">
        <v>47877.0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1019436</v>
      </c>
      <c r="D37" s="99">
        <v>28192.0</v>
      </c>
      <c r="E37" s="99">
        <v>838820.0</v>
      </c>
      <c r="F37" s="99">
        <v>152424.0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2408570</v>
      </c>
      <c r="D38" s="99">
        <v>1426784.0</v>
      </c>
      <c r="E38" s="99">
        <v>935965.0</v>
      </c>
      <c r="F38" s="99">
        <v>45821.0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68912773</v>
      </c>
      <c r="D40" s="103">
        <f t="shared" si="2"/>
        <v>57589309</v>
      </c>
      <c r="E40" s="103">
        <f t="shared" si="2"/>
        <v>8501398</v>
      </c>
      <c r="F40" s="103">
        <f t="shared" si="2"/>
        <v>2822066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DENVER ZOO CONSERVATIVE ALLIANCE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476919.0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2.0106567E7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9491865.0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862639.0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8155847.0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6510730.0</v>
      </c>
      <c r="E12" s="108">
        <f>D11-D12</f>
        <v>1645117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32583107</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7075649.0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4553449.0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11629098</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1.6632855E7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4321154.0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20954009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32583107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DENVER ZOO CONSERVATIVE ALLIANCE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2024'!C40</f>
        <v>68912773</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2024'!C31</f>
        <v>681668</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68231105</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5685925.417</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2024'!E2+'Balance Sheet 2024'!E3</f>
        <v>20583486</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3.620076679</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2024'!E30</f>
        <v>16632855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2024'!C40</f>
        <v>68912773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5742731.083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2.89633186</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2024'!C40</f>
        <v>68912773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5742731.083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0</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3.620076679</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2024'!E2:E7,'Revenues 2024'!F10:F15)</f>
        <v>18137049</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2024'!F44</f>
        <v>60103137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0.3017654303</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2024'!C7:C9)</f>
        <v>27465820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2024'!C10:C12)</f>
        <v>6507129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33972949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2024'!C40</f>
        <v>68912773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0.4929847911</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2024'!C10:C11)</f>
        <v>4550146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2024'!C7:C9)</f>
        <v>27465820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0.165665762</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248</v>
      </c>
      <c r="D41" s="75">
        <f>'Expenses 2024'!D40</f>
        <v>57589309</v>
      </c>
      <c r="E41" s="164">
        <f t="shared" ref="E41:E44" si="1">D41/$D$44</f>
        <v>0.8356841046</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2024'!E40</f>
        <v>8501398</v>
      </c>
      <c r="E42" s="164">
        <f t="shared" si="1"/>
        <v>0.1233646192</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2024'!F40</f>
        <v>2822066</v>
      </c>
      <c r="E43" s="164">
        <f t="shared" si="1"/>
        <v>0.04095127619</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68912773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2024'!F9</f>
        <v>31883792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2024'!F40</f>
        <v>2822066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11.29803201</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2024'!E2:E10)</f>
        <v>30937990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2024'!E19:E22)</f>
        <v>11629098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2.660394641</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2024'!E18</f>
        <v>32583107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DENVER ZOO CONSERVATIVE ALLIANCE</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185</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186</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185</v>
      </c>
      <c r="D5" s="176">
        <f>'Ratios 2022'!D8</f>
        <v>8.62340717</v>
      </c>
      <c r="E5" s="176">
        <f>'Ratios 2023'!D8</f>
        <v>5.433085312</v>
      </c>
      <c r="F5" s="176">
        <f>'Ratios 2024'!D8</f>
        <v>3.620076679</v>
      </c>
      <c r="G5" s="176">
        <f>average(D5:F5)</f>
        <v>5.89218972</v>
      </c>
      <c r="H5" s="149" t="s">
        <v>192</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193</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194</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193</v>
      </c>
      <c r="D10" s="148">
        <f>'Ratios 2022'!D14</f>
        <v>7.12791939</v>
      </c>
      <c r="E10" s="148">
        <f>'Ratios 2023'!D14</f>
        <v>4.012476029</v>
      </c>
      <c r="F10" s="148">
        <f>'Ratios 2024'!D14</f>
        <v>2.89633186</v>
      </c>
      <c r="G10" s="176">
        <f>average(D10:F10)</f>
        <v>4.678909093</v>
      </c>
      <c r="H10" s="149" t="s">
        <v>192</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198</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199</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201</v>
      </c>
      <c r="D15" s="179">
        <f>'Ratios 2022'!D20</f>
        <v>0</v>
      </c>
      <c r="E15" s="179">
        <f>'Ratios 2023'!D20</f>
        <v>0</v>
      </c>
      <c r="F15" s="179">
        <f>'Ratios 2024'!D20</f>
        <v>0</v>
      </c>
      <c r="G15" s="176">
        <f>average(D15:F15)</f>
        <v>0</v>
      </c>
      <c r="H15" s="149" t="s">
        <v>192</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203</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204</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203</v>
      </c>
      <c r="D20" s="162">
        <f>'Ratios 2022'!D26</f>
        <v>0.3173219075</v>
      </c>
      <c r="E20" s="162">
        <f>'Ratios 2023'!D26</f>
        <v>0.3025474531</v>
      </c>
      <c r="F20" s="162">
        <f>'Ratios 2024'!D26</f>
        <v>0.3017654303</v>
      </c>
      <c r="G20" s="180">
        <f>average(D20:F20)</f>
        <v>0.307211597</v>
      </c>
      <c r="H20" s="149" t="s">
        <v>207</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208</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209</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213</v>
      </c>
      <c r="D25" s="162">
        <f>'Ratios 2022'!D33</f>
        <v>0.5044542988</v>
      </c>
      <c r="E25" s="162">
        <f>'Ratios 2023'!D33</f>
        <v>0.4700309474</v>
      </c>
      <c r="F25" s="162">
        <f>'Ratios 2024'!D33</f>
        <v>0.4929847911</v>
      </c>
      <c r="G25" s="180">
        <f>average(D25:F25)</f>
        <v>0.4891566791</v>
      </c>
      <c r="H25" s="149" t="s">
        <v>214</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215</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216</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215</v>
      </c>
      <c r="D30" s="162">
        <f>'Ratios 2022'!D38</f>
        <v>0.1209295625</v>
      </c>
      <c r="E30" s="162">
        <f>'Ratios 2023'!D38</f>
        <v>0.1509163232</v>
      </c>
      <c r="F30" s="162">
        <f>'Ratios 2024'!D38</f>
        <v>0.165665762</v>
      </c>
      <c r="G30" s="180">
        <f>average(D30:F30)</f>
        <v>0.1458372159</v>
      </c>
      <c r="H30" s="149" t="s">
        <v>218</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219</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220</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0.8259725326</v>
      </c>
      <c r="E35" s="162">
        <f>'Ratios 2023'!E41</f>
        <v>0.8427879468</v>
      </c>
      <c r="F35" s="162">
        <f>'Ratios 2024'!E41</f>
        <v>0.8356841046</v>
      </c>
      <c r="G35" s="180">
        <f t="shared" ref="G35:G37" si="1">average(D35:F35)</f>
        <v>0.8348148613</v>
      </c>
      <c r="H35" s="180"/>
      <c r="I35" s="43"/>
      <c r="J35" s="43"/>
      <c r="K35" s="43"/>
      <c r="L35" s="43"/>
      <c r="M35" s="43"/>
      <c r="N35" s="43"/>
      <c r="O35" s="43"/>
      <c r="P35" s="43"/>
      <c r="Q35" s="43"/>
      <c r="R35" s="43"/>
      <c r="S35" s="43"/>
      <c r="T35" s="43"/>
      <c r="U35" s="43"/>
      <c r="V35" s="43"/>
      <c r="W35" s="43"/>
      <c r="X35" s="43"/>
      <c r="Y35" s="43"/>
    </row>
    <row r="36">
      <c r="A36" s="138"/>
      <c r="B36" s="52"/>
      <c r="C36" s="147" t="s">
        <v>222</v>
      </c>
      <c r="D36" s="162">
        <f>'Ratios 2022'!E42</f>
        <v>0.1229524816</v>
      </c>
      <c r="E36" s="162">
        <f>'Ratios 2023'!E42</f>
        <v>0.1148388456</v>
      </c>
      <c r="F36" s="162">
        <f>'Ratios 2024'!E42</f>
        <v>0.1233646192</v>
      </c>
      <c r="G36" s="180">
        <f t="shared" si="1"/>
        <v>0.1203853155</v>
      </c>
      <c r="H36" s="180"/>
      <c r="I36" s="43"/>
      <c r="J36" s="43"/>
      <c r="K36" s="43"/>
      <c r="L36" s="43"/>
      <c r="M36" s="43"/>
      <c r="N36" s="43"/>
      <c r="O36" s="43"/>
      <c r="P36" s="43"/>
      <c r="Q36" s="43"/>
      <c r="R36" s="43"/>
      <c r="S36" s="43"/>
      <c r="T36" s="43"/>
      <c r="U36" s="43"/>
      <c r="V36" s="43"/>
      <c r="W36" s="43"/>
      <c r="X36" s="43"/>
      <c r="Y36" s="43"/>
    </row>
    <row r="37">
      <c r="A37" s="138"/>
      <c r="B37" s="181"/>
      <c r="C37" s="147" t="s">
        <v>223</v>
      </c>
      <c r="D37" s="162">
        <f>'Ratios 2022'!E43</f>
        <v>0.05107498577</v>
      </c>
      <c r="E37" s="162">
        <f>'Ratios 2023'!E43</f>
        <v>0.04237320768</v>
      </c>
      <c r="F37" s="162">
        <f>'Ratios 2024'!E43</f>
        <v>0.04095127619</v>
      </c>
      <c r="G37" s="180">
        <f t="shared" si="1"/>
        <v>0.04479982321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224</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225</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228</v>
      </c>
      <c r="D42" s="165">
        <f>'Ratios 2022'!D49</f>
        <v>11.84657717</v>
      </c>
      <c r="E42" s="165">
        <f>'Ratios 2023'!D49</f>
        <v>10.78039047</v>
      </c>
      <c r="F42" s="165">
        <f>'Ratios 2024'!D49</f>
        <v>11.29803201</v>
      </c>
      <c r="G42" s="182">
        <f>average(D42:F42)</f>
        <v>11.30833322</v>
      </c>
      <c r="H42" s="149" t="s">
        <v>229</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230</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231</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234</v>
      </c>
      <c r="D47" s="148">
        <f>'Ratios 2022'!D54</f>
        <v>4.413351972</v>
      </c>
      <c r="E47" s="148">
        <f>'Ratios 2023'!D54</f>
        <v>2.680563131</v>
      </c>
      <c r="F47" s="148">
        <f>'Ratios 2024'!D54</f>
        <v>2.660394641</v>
      </c>
      <c r="G47" s="176">
        <f>average(D47:F47)</f>
        <v>3.251436581</v>
      </c>
      <c r="H47" s="149" t="s">
        <v>235</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236</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237</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240</v>
      </c>
      <c r="D52" s="183">
        <f>'Ratios 2022'!D59</f>
        <v>0</v>
      </c>
      <c r="E52" s="183">
        <f>'Ratios 2023'!D59</f>
        <v>0</v>
      </c>
      <c r="F52" s="183">
        <f>'Ratios 2024'!D59</f>
        <v>0</v>
      </c>
      <c r="G52" s="184">
        <f>average(D52:F52)</f>
        <v>0</v>
      </c>
      <c r="H52" s="149" t="s">
        <v>241</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DENVER ZOO CONSERVATIVE ALLIANCE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DENVER ZOO CONSERVATIVE ALLIANCE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6480893.0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203114.0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1388234.0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1.8299652E7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5997730.0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44735.0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32369623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1.6518592E7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7685039.0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803087.0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44013.0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25050731</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156433.0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32495.0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32495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32495</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241625.0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241625.0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59765.0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59765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57669047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DENVER ZOO CONSERVATIVE ALLIANCE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16000</v>
      </c>
      <c r="D3" s="99">
        <v>16000.0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419037</v>
      </c>
      <c r="D5" s="99">
        <v>419037.0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1493047</v>
      </c>
      <c r="D7" s="99">
        <v>592705.0</v>
      </c>
      <c r="E7" s="99">
        <v>407947.0</v>
      </c>
      <c r="F7" s="99">
        <v>492395.0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21175984</v>
      </c>
      <c r="D9" s="99">
        <v>1.758646E7</v>
      </c>
      <c r="E9" s="99">
        <v>2348712.0</v>
      </c>
      <c r="F9" s="99">
        <v>1240812.0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760809</v>
      </c>
      <c r="D10" s="99">
        <v>634875.0</v>
      </c>
      <c r="E10" s="99">
        <v>84652.0</v>
      </c>
      <c r="F10" s="99">
        <v>41282.0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1980547</v>
      </c>
      <c r="D11" s="99">
        <v>1612516.0</v>
      </c>
      <c r="E11" s="99">
        <v>240878.0</v>
      </c>
      <c r="F11" s="99">
        <v>127153.0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1576844</v>
      </c>
      <c r="D12" s="99">
        <v>1260776.0</v>
      </c>
      <c r="E12" s="99">
        <v>197786.0</v>
      </c>
      <c r="F12" s="99">
        <v>118282.0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11494</v>
      </c>
      <c r="D15" s="99">
        <v>0.0</v>
      </c>
      <c r="E15" s="99">
        <v>11494.0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42500</v>
      </c>
      <c r="D17" s="99">
        <v>27500.0</v>
      </c>
      <c r="E17" s="99">
        <v>15000.0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3025565</v>
      </c>
      <c r="D20" s="99">
        <v>2749352.0</v>
      </c>
      <c r="E20" s="99">
        <v>246022.0</v>
      </c>
      <c r="F20" s="99">
        <v>30191.0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707368</v>
      </c>
      <c r="D21" s="99">
        <v>79566.0</v>
      </c>
      <c r="E21" s="99">
        <v>593381.0</v>
      </c>
      <c r="F21" s="99">
        <v>34421.0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2043829</v>
      </c>
      <c r="D22" s="99">
        <v>1509633.0</v>
      </c>
      <c r="E22" s="99">
        <v>285137.0</v>
      </c>
      <c r="F22" s="99">
        <v>249059.0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2337045</v>
      </c>
      <c r="D25" s="99">
        <v>2336195.0</v>
      </c>
      <c r="E25" s="99">
        <v>453.0</v>
      </c>
      <c r="F25" s="99">
        <v>397.0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169812</v>
      </c>
      <c r="D26" s="99">
        <v>120923.0</v>
      </c>
      <c r="E26" s="99">
        <v>36027.0</v>
      </c>
      <c r="F26" s="99">
        <v>12862.0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859734</v>
      </c>
      <c r="D31" s="99">
        <v>839207.0</v>
      </c>
      <c r="E31" s="99">
        <v>3990.0</v>
      </c>
      <c r="F31" s="99">
        <v>16537.0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380564</v>
      </c>
      <c r="D32" s="99">
        <v>282331.0</v>
      </c>
      <c r="E32" s="99">
        <v>82428.0</v>
      </c>
      <c r="F32" s="99">
        <v>15805.0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10482694</v>
      </c>
      <c r="D34" s="99">
        <v>1.0482694E7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1590426</v>
      </c>
      <c r="D35" s="99">
        <v>1590426.0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985608</v>
      </c>
      <c r="D36" s="99">
        <v>286512.0</v>
      </c>
      <c r="E36" s="99">
        <v>678219.0</v>
      </c>
      <c r="F36" s="99">
        <v>20877.0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916330</v>
      </c>
      <c r="D37" s="99">
        <v>23836.0</v>
      </c>
      <c r="E37" s="99">
        <v>684020.0</v>
      </c>
      <c r="F37" s="99">
        <v>208474.0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2522634</v>
      </c>
      <c r="D38" s="99">
        <v>1737228.0</v>
      </c>
      <c r="E38" s="99">
        <v>661550.0</v>
      </c>
      <c r="F38" s="99">
        <v>123856.0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53497871</v>
      </c>
      <c r="D40" s="103">
        <f t="shared" si="2"/>
        <v>44187772</v>
      </c>
      <c r="E40" s="103">
        <f t="shared" si="2"/>
        <v>6577696</v>
      </c>
      <c r="F40" s="103">
        <f t="shared" si="2"/>
        <v>2732403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DENVER ZOO CONSERVATIVE ALLIANCE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1798142.0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3.6028532E7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9378962.0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1231202.0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7381557.0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5490629.0</v>
      </c>
      <c r="E12" s="108">
        <f>D11-D12</f>
        <v>1890928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50327766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5964252.0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5010816.0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10975068</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3.1777376E7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7575322.0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39352698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50327766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DENVER ZOO CONSERVATIVE ALLIANCE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2022'!C40</f>
        <v>53497871</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2022'!C31</f>
        <v>859734</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52638137</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4386511.417</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2022'!E2+'Balance Sheet 2022'!E3</f>
        <v>37826674</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8.62340717</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2022'!E30</f>
        <v>31777376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2022'!C40</f>
        <v>53497871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4458155.917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7.12791939</v>
      </c>
      <c r="E14" s="149" t="s">
        <v>192</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2022'!C40</f>
        <v>53497871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4458155.917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0</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8.62340717</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2022'!E2:E7,'Revenues 2022'!F10:F15)</f>
        <v>18299652</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2022'!F44</f>
        <v>57669047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0.3173219075</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2022'!C7:C9)</f>
        <v>22669031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2022'!C10:C12)</f>
        <v>4318200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26987231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2022'!C40</f>
        <v>53497871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0.5044542988</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2022'!C10:C11)</f>
        <v>2741356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2022'!C7:C9)</f>
        <v>22669031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0.1209295625</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221</v>
      </c>
      <c r="D41" s="75">
        <f>'Expenses 2022'!D40</f>
        <v>44187772</v>
      </c>
      <c r="E41" s="164">
        <f t="shared" ref="E41:E44" si="1">D41/$D$44</f>
        <v>0.8259725326</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2022'!E40</f>
        <v>6577696</v>
      </c>
      <c r="E42" s="164">
        <f t="shared" si="1"/>
        <v>0.1229524816</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2022'!F40</f>
        <v>2732403</v>
      </c>
      <c r="E43" s="164">
        <f t="shared" si="1"/>
        <v>0.05107498577</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53497871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2022'!F9</f>
        <v>32369623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2022'!F40</f>
        <v>2732403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if(D48=0, "$0",D47/D48)</f>
        <v>11.84657717</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2022'!E2:E10)</f>
        <v>48436838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2022'!E19:E22)</f>
        <v>10975068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4.413351972</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2022'!E18</f>
        <v>50327766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DENVER ZOO CONSERVATIVE ALLIANCE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7400564.0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425673.0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1572258.0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1.8425511E7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5285182.0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54297.0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33109188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1.8691637E7</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8259333.0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874611.0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46594.0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27872175</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770328.0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242</v>
      </c>
      <c r="D26" s="50">
        <v>29153.0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29153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29153</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445769.0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445769.0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61780844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DENVER ZOO CONSERVATIVE ALLIANCE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81700</v>
      </c>
      <c r="D3" s="99">
        <v>81700.0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378277</v>
      </c>
      <c r="D5" s="99">
        <v>378277.0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1793817</v>
      </c>
      <c r="D7" s="99">
        <v>685980.0</v>
      </c>
      <c r="E7" s="99">
        <v>529881.0</v>
      </c>
      <c r="F7" s="99">
        <v>577956.0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26155055</v>
      </c>
      <c r="D9" s="99">
        <v>2.1992385E7</v>
      </c>
      <c r="E9" s="99">
        <v>2814674.0</v>
      </c>
      <c r="F9" s="99">
        <v>1347996.0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1008913</v>
      </c>
      <c r="D10" s="99">
        <v>808695.0</v>
      </c>
      <c r="E10" s="99">
        <v>127868.0</v>
      </c>
      <c r="F10" s="99">
        <v>72350.0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3209028</v>
      </c>
      <c r="D11" s="99">
        <v>2779156.0</v>
      </c>
      <c r="E11" s="99">
        <v>284870.0</v>
      </c>
      <c r="F11" s="99">
        <v>145002.0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1901384</v>
      </c>
      <c r="D12" s="99">
        <v>1539589.0</v>
      </c>
      <c r="E12" s="99">
        <v>239453.0</v>
      </c>
      <c r="F12" s="99">
        <v>122342.0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24241</v>
      </c>
      <c r="D15" s="99">
        <v>0.0</v>
      </c>
      <c r="E15" s="99">
        <v>24241.0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28804</v>
      </c>
      <c r="D17" s="99">
        <v>28804.0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2414683</v>
      </c>
      <c r="D20" s="99">
        <v>2192734.0</v>
      </c>
      <c r="E20" s="99">
        <v>204100.0</v>
      </c>
      <c r="F20" s="99">
        <v>17849.0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1239287</v>
      </c>
      <c r="D21" s="99">
        <v>89437.0</v>
      </c>
      <c r="E21" s="99">
        <v>1086193.0</v>
      </c>
      <c r="F21" s="99">
        <v>63657.0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3260525</v>
      </c>
      <c r="D22" s="99">
        <v>2581603.0</v>
      </c>
      <c r="E22" s="99">
        <v>421104.0</v>
      </c>
      <c r="F22" s="99">
        <v>257818.0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2196179</v>
      </c>
      <c r="D25" s="99">
        <v>2195705.0</v>
      </c>
      <c r="E25" s="99">
        <v>253.0</v>
      </c>
      <c r="F25" s="99">
        <v>221.0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261914</v>
      </c>
      <c r="D26" s="99">
        <v>188309.0</v>
      </c>
      <c r="E26" s="99">
        <v>51829.0</v>
      </c>
      <c r="F26" s="99">
        <v>21776.0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690311</v>
      </c>
      <c r="D31" s="99">
        <v>678147.0</v>
      </c>
      <c r="E31" s="99">
        <v>6312.0</v>
      </c>
      <c r="F31" s="99">
        <v>5852.0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495000</v>
      </c>
      <c r="D32" s="99">
        <v>345531.0</v>
      </c>
      <c r="E32" s="99">
        <v>127863.0</v>
      </c>
      <c r="F32" s="99">
        <v>21606.0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243</v>
      </c>
      <c r="C34" s="98">
        <f t="shared" si="1"/>
        <v>20474008</v>
      </c>
      <c r="D34" s="99">
        <v>2.0435401E7</v>
      </c>
      <c r="E34" s="99">
        <v>29629.0</v>
      </c>
      <c r="F34" s="99">
        <v>8978.0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2001272</v>
      </c>
      <c r="D35" s="99">
        <v>2001272.0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1255987</v>
      </c>
      <c r="D36" s="99">
        <v>413496.0</v>
      </c>
      <c r="E36" s="99">
        <v>737084.0</v>
      </c>
      <c r="F36" s="99">
        <v>105407.0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1126423</v>
      </c>
      <c r="D37" s="99">
        <v>56209.0</v>
      </c>
      <c r="E37" s="99">
        <v>798746.0</v>
      </c>
      <c r="F37" s="99">
        <v>271468.0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2483945</v>
      </c>
      <c r="D38" s="99">
        <v>1613475.0</v>
      </c>
      <c r="E38" s="99">
        <v>839506.0</v>
      </c>
      <c r="F38" s="99">
        <v>30964.0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72480753</v>
      </c>
      <c r="D40" s="103">
        <f t="shared" si="2"/>
        <v>61085905</v>
      </c>
      <c r="E40" s="103">
        <f t="shared" si="2"/>
        <v>8323606</v>
      </c>
      <c r="F40" s="103">
        <f t="shared" si="2"/>
        <v>3071242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DENVER ZOO CONSERVATIVE ALLIANCE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2114947.0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3.0388686E7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8642597.0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2440335.0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7769250.0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5846419.0</v>
      </c>
      <c r="E12" s="108">
        <f>D11-D12</f>
        <v>1922831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45509396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1.0409956E7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5850271.0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16260227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2.4235607E7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5013562.0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29249169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45509396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