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<sst xmlns="http://schemas.openxmlformats.org/spreadsheetml/2006/main" count="869" uniqueCount="254">
  <si>
    <t>MASSACHUSETTS ADVOCARES FOR CHILDREN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</si>
  <si>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</si>
  <si>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</si>
  <si>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</si>
  <si>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</si>
  <si>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</si>
  <si>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</si>
  <si>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</si>
  <si>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</si>
  <si>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</si>
  <si>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</si>
  <si>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</si>
  <si>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</si>
  <si>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</si>
  <si>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</si>
  <si>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</si>
  <si>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</si>
  <si>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</si>
  <si>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</si>
  <si>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</si>
  <si>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</si>
  <si>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</si>
  <si>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</si>
  <si>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</si>
  <si>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</si>
  <si>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</si>
  <si>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</si>
  <si>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</si>
  <si>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</si>
  <si>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</si>
  <si>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</si>
  <si>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</si>
  <si>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</si>
  <si>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</si>
  <si>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</si>
  <si>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</si>
  <si>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</si>
  <si>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</si>
  <si>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</si>
  <si>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</si>
  <si>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</si>
  <si>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</si>
  <si>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</si>
  <si>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</si>
  <si>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</si>
  <si>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</si>
  <si>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</si>
  <si>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</si>
  <si>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</si>
  <si>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</si>
  <si>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</si>
  <si>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</si>
  <si>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</si>
  <si>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</si>
  <si>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</si>
  <si>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</si>
  <si>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</si>
  <si>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</si>
  <si>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</si>
  <si>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</si>
  <si>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</si>
  <si>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</si>
  <si>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</si>
  <si>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</si>
  <si>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LEGAL ADVOCACY SERVICE</t>
  </si>
  <si>
    <t>TRAININGSERVICES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</si>
  <si>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</si>
  <si>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</si>
  <si>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</si>
  <si>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</si>
  <si>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</si>
  <si>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</si>
  <si>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</si>
  <si>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</si>
  <si>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</si>
  <si>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</si>
  <si>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</si>
  <si>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</si>
  <si>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</si>
  <si>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</si>
  <si>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</si>
  <si>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</si>
  <si>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</si>
  <si>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</si>
  <si>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</si>
  <si>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</si>
  <si>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</si>
  <si>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</si>
  <si>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</si>
  <si>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</si>
  <si>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</si>
  <si>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</si>
  <si>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</si>
  <si>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</si>
  <si>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</si>
  <si>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</si>
  <si>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</si>
  <si>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</si>
  <si>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</si>
  <si>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</si>
  <si>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</si>
  <si>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</si>
  <si>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</si>
  <si>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</si>
  <si>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</si>
  <si>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</si>
  <si>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</si>
  <si>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</si>
  <si>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</si>
  <si>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</si>
  <si>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</si>
  <si>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</si>
  <si>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</si>
  <si>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</si>
  <si>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</si>
  <si>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</si>
  <si>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</si>
  <si>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</si>
  <si>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</si>
  <si>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</si>
  <si>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</si>
  <si>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</si>
  <si>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</si>
  <si>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</si>
  <si>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</si>
  <si>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</si>
  <si>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</si>
  <si>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</si>
  <si>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</si>
  <si>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</si>
  <si>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</si>
  <si>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</si>
  <si>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</si>
  <si>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</si>
  <si>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</si>
  <si>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SUBSCRIPTIONS</t>
  </si>
  <si>
    <t>EQUIPMENT LEASING</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</si>
  <si>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</si>
  <si>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</si>
  <si>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</si>
  <si>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</si>
  <si>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</si>
  <si>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</si>
  <si>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</si>
  <si>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</si>
  <si>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</si>
  <si>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</si>
  <si>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</si>
  <si>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</si>
  <si>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</si>
  <si>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</si>
  <si>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</si>
  <si>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</si>
  <si>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</si>
  <si>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</si>
  <si>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</si>
  <si>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</si>
  <si>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</si>
  <si>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</si>
  <si>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</si>
  <si>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</si>
  <si>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</si>
  <si>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</si>
  <si>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</si>
  <si>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</si>
  <si>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</si>
  <si>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</si>
  <si>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</si>
  <si>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</si>
  <si>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</si>
  <si>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</si>
  <si>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</si>
  <si>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</si>
  <si>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</si>
  <si>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</si>
  <si>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</si>
  <si>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</si>
  <si>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</si>
  <si>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</si>
  <si>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</si>
  <si>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</si>
  <si>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</si>
  <si>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</si>
  <si>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</si>
  <si>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</si>
  <si>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</si>
  <si>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</si>
  <si>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</si>
  <si>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</si>
  <si>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</si>
  <si>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</si>
  <si>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</si>
  <si>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</si>
  <si>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</si>
  <si>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</si>
  <si>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</si>
  <si>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</si>
  <si>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</si>
  <si>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</si>
  <si>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</si>
  <si>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</si>
  <si>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</si>
  <si>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</si>
  <si>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</si>
  <si>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</si>
  <si>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</si>
  <si>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</si>
  <si>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</si>
  <si>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</si>
  <si>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</si>
  <si>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</si>
  <si>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</si>
  <si>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</si>
  <si>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</si>
  <si>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</si>
  <si>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</si>
  <si>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</si>
  <si>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</si>
  <si>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</si>
  <si>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</si>
  <si>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</si>
  <si>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</si>
  <si>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</si>
  <si>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</si>
  <si>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</si>
  <si>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</si>
  <si>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</si>
  <si>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</si>
  <si>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</si>
  <si>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</si>
  <si>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</si>
  <si>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</si>
  <si>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</si>
  <si>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</si>
  <si>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</si>
  <si>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</si>
  <si>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</si>
  <si>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TRAINING SERVICES</t>
  </si>
  <si>
    <r>
      <rPr>
        <rFont val="Roboto"/>
        <color rgb="FF000000"/>
        <sz val="10.0"/>
      </rPr>
      <t xml:space="preserve">Gross amount from sales of </t>
    </r>
    <r>
      <rPr>
        <rFont val="Roboto"/>
        <color rgb="FF000000"/>
        <sz val="10.0"/>
      </rPr>
      <t>assets other than inventory</t>
    </r>
  </si>
  <si>
    <t>SPEAKING FEES</t>
  </si>
  <si>
    <t>FEE REIMBURSEMENTS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</si>
  <si>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</si>
  <si>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</si>
  <si>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BANK AND OTHER FEES</t>
  </si>
  <si>
    <t>MISCELLANEOUS</t>
  </si>
  <si>
    <t xml:space="preserve"> DUES AND SUBSCRIPTIONS</t>
  </si>
  <si>
    <t>PRINTING AND POSTAGE</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</si>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</sst>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MASSACHUSETTS ADVOCARES FOR CHILDREN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1611229</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9105</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1602124</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133510.3333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800831</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5.998269797</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541622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1611229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134269.0833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4.033854902</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1611229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134269.0833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5.998269797</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1419856</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1451622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0.9781168927</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973041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205423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1178464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1611229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0.731406895</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135237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973041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0.138983866</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241</v>
      </c>
      <c r="D41" s="75">
        <f>'Expenses 2023'!D40</f>
        <v>1087428</v>
      </c>
      <c r="E41" s="164">
        <f t="shared" ref="E41:E44" si="1">D41/$D$44</f>
        <v>0.6749059258</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411825</v>
      </c>
      <c r="E42" s="164">
        <f t="shared" si="1"/>
        <v>0.2555968146</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111976</v>
      </c>
      <c r="E43" s="164">
        <f t="shared" si="1"/>
        <v>0.06949725955</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1611229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1419856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111976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12.68000286</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1604037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39752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40.35110183</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1613233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MASSACHUSETTS ADVOCARES FOR CHILDREN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3242853.0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18950.0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3242853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15000.0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15000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71137.0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6635.0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6635</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33748.0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33748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3369373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MASSACHUSETTS ADVOCARES FOR CHILDREN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146255</v>
      </c>
      <c r="D7" s="99">
        <v>47255.0</v>
      </c>
      <c r="E7" s="99">
        <v>33000.0</v>
      </c>
      <c r="F7" s="99">
        <v>66000.0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848848</v>
      </c>
      <c r="D9" s="99">
        <v>693349.0</v>
      </c>
      <c r="E9" s="99">
        <v>70647.0</v>
      </c>
      <c r="F9" s="99">
        <v>84852.0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82790</v>
      </c>
      <c r="D11" s="99">
        <v>59662.0</v>
      </c>
      <c r="E11" s="99">
        <v>8396.0</v>
      </c>
      <c r="F11" s="99">
        <v>14732.0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79171</v>
      </c>
      <c r="D12" s="99">
        <v>58680.0</v>
      </c>
      <c r="E12" s="99">
        <v>8345.0</v>
      </c>
      <c r="F12" s="99">
        <v>12146.0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10000</v>
      </c>
      <c r="D15" s="99">
        <v>0.0</v>
      </c>
      <c r="E15" s="99">
        <v>10000.0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29230</v>
      </c>
      <c r="D16" s="99">
        <v>0.0</v>
      </c>
      <c r="E16" s="99">
        <v>29230.0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60125</v>
      </c>
      <c r="D18" s="99">
        <v>0.0</v>
      </c>
      <c r="E18" s="99">
        <v>0.0</v>
      </c>
      <c r="F18" s="99">
        <v>60125.0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155974</v>
      </c>
      <c r="D20" s="99">
        <v>89833.0</v>
      </c>
      <c r="E20" s="99">
        <v>47058.0</v>
      </c>
      <c r="F20" s="99">
        <v>19083.0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5449</v>
      </c>
      <c r="D21" s="99">
        <v>379.0</v>
      </c>
      <c r="E21" s="99">
        <v>1833.0</v>
      </c>
      <c r="F21" s="99">
        <v>3237.0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7441</v>
      </c>
      <c r="D22" s="99">
        <v>5602.0</v>
      </c>
      <c r="E22" s="99">
        <v>638.0</v>
      </c>
      <c r="F22" s="99">
        <v>1201.0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3285</v>
      </c>
      <c r="D23" s="99">
        <v>1379.0</v>
      </c>
      <c r="E23" s="99">
        <v>1436.0</v>
      </c>
      <c r="F23" s="99">
        <v>470.0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145491</v>
      </c>
      <c r="D25" s="99">
        <v>107785.0</v>
      </c>
      <c r="E25" s="99">
        <v>15356.0</v>
      </c>
      <c r="F25" s="99">
        <v>22350.0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5494</v>
      </c>
      <c r="D26" s="99">
        <v>3243.0</v>
      </c>
      <c r="E26" s="99">
        <v>639.0</v>
      </c>
      <c r="F26" s="99">
        <v>1612.0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9345</v>
      </c>
      <c r="D29" s="99">
        <v>3937.0</v>
      </c>
      <c r="E29" s="99">
        <v>2430.0</v>
      </c>
      <c r="F29" s="99">
        <v>2978.0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3791</v>
      </c>
      <c r="D31" s="99">
        <v>2458.0</v>
      </c>
      <c r="E31" s="99">
        <v>1333.0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8749</v>
      </c>
      <c r="D32" s="99">
        <v>6478.0</v>
      </c>
      <c r="E32" s="99">
        <v>925.0</v>
      </c>
      <c r="F32" s="99">
        <v>1346.0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243</v>
      </c>
      <c r="C34" s="98">
        <f t="shared" si="1"/>
        <v>36654</v>
      </c>
      <c r="D34" s="99">
        <v>24677.0</v>
      </c>
      <c r="E34" s="99">
        <v>5068.0</v>
      </c>
      <c r="F34" s="99">
        <v>6909.0</v>
      </c>
      <c r="G34" s="43"/>
      <c r="H34" s="43"/>
      <c r="I34" s="43"/>
      <c r="J34" s="43"/>
      <c r="K34" s="43"/>
      <c r="L34" s="43"/>
      <c r="M34" s="43"/>
      <c r="N34" s="43"/>
      <c r="O34" s="43"/>
      <c r="P34" s="43"/>
      <c r="Q34" s="43"/>
      <c r="R34" s="43"/>
      <c r="S34" s="43"/>
      <c r="T34" s="43"/>
      <c r="U34" s="43"/>
      <c r="V34" s="43"/>
      <c r="W34" s="43"/>
      <c r="X34" s="43"/>
      <c r="Y34" s="43"/>
      <c r="Z34" s="43"/>
    </row>
    <row r="35">
      <c r="A35" s="45" t="s">
        <v>48</v>
      </c>
      <c r="B35" s="102" t="s">
        <v>244</v>
      </c>
      <c r="C35" s="98">
        <f t="shared" si="1"/>
        <v>8670</v>
      </c>
      <c r="D35" s="99">
        <v>3133.0</v>
      </c>
      <c r="E35" s="99">
        <v>907.0</v>
      </c>
      <c r="F35" s="99">
        <v>4630.0</v>
      </c>
      <c r="G35" s="43"/>
      <c r="H35" s="43"/>
      <c r="I35" s="43"/>
      <c r="J35" s="43"/>
      <c r="K35" s="43"/>
      <c r="L35" s="43"/>
      <c r="M35" s="43"/>
      <c r="N35" s="43"/>
      <c r="O35" s="43"/>
      <c r="P35" s="43"/>
      <c r="Q35" s="43"/>
      <c r="R35" s="43"/>
      <c r="S35" s="43"/>
      <c r="T35" s="43"/>
      <c r="U35" s="43"/>
      <c r="V35" s="43"/>
      <c r="W35" s="43"/>
      <c r="X35" s="43"/>
      <c r="Y35" s="43"/>
      <c r="Z35" s="43"/>
    </row>
    <row r="36">
      <c r="A36" s="45" t="s">
        <v>50</v>
      </c>
      <c r="B36" s="102" t="s">
        <v>245</v>
      </c>
      <c r="C36" s="98">
        <f t="shared" si="1"/>
        <v>7627</v>
      </c>
      <c r="D36" s="99">
        <v>5359.0</v>
      </c>
      <c r="E36" s="99">
        <v>1632.0</v>
      </c>
      <c r="F36" s="99">
        <v>636.0</v>
      </c>
      <c r="G36" s="43"/>
      <c r="H36" s="43"/>
      <c r="I36" s="43"/>
      <c r="J36" s="43"/>
      <c r="K36" s="43"/>
      <c r="L36" s="43"/>
      <c r="M36" s="43"/>
      <c r="N36" s="43"/>
      <c r="O36" s="43"/>
      <c r="P36" s="43"/>
      <c r="Q36" s="43"/>
      <c r="R36" s="43"/>
      <c r="S36" s="43"/>
      <c r="T36" s="43"/>
      <c r="U36" s="43"/>
      <c r="V36" s="43"/>
      <c r="W36" s="43"/>
      <c r="X36" s="43"/>
      <c r="Y36" s="43"/>
      <c r="Z36" s="43"/>
    </row>
    <row r="37">
      <c r="A37" s="45" t="s">
        <v>52</v>
      </c>
      <c r="B37" s="102" t="s">
        <v>246</v>
      </c>
      <c r="C37" s="98">
        <f t="shared" si="1"/>
        <v>1902</v>
      </c>
      <c r="D37" s="99">
        <v>1137.0</v>
      </c>
      <c r="E37" s="99">
        <v>124.0</v>
      </c>
      <c r="F37" s="99">
        <v>641.0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1656291</v>
      </c>
      <c r="D40" s="103">
        <f t="shared" si="2"/>
        <v>1114346</v>
      </c>
      <c r="E40" s="103">
        <f t="shared" si="2"/>
        <v>238997</v>
      </c>
      <c r="F40" s="103">
        <f t="shared" si="2"/>
        <v>302948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MASSACHUSETTS ADVOCARES FOR CHILDREN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2448783.0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377631.0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448876.0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4410.0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20488.0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22846.0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1333.0</v>
      </c>
      <c r="E12" s="108">
        <f>D11-D12</f>
        <v>21513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6738.0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3328439</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41876.0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41876</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2503238.0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783325.0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3286563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3328439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MASSACHUSETTS ADVOCARES FOR CHILDREN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1656291</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3791</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1652500</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137708.3333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2826414</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20.52464024</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2503238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1656291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138024.25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18.13621882</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1656291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138024.25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20.52464024</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3242853</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3369373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0.962449987</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995103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161961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1157064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1656291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0.6985873859</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82790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995103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0.08319741775</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247</v>
      </c>
      <c r="D41" s="75">
        <f>'Expenses 2024'!D40</f>
        <v>1114346</v>
      </c>
      <c r="E41" s="164">
        <f t="shared" ref="E41:E44" si="1">D41/$D$44</f>
        <v>0.6727960244</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238997</v>
      </c>
      <c r="E42" s="164">
        <f t="shared" si="1"/>
        <v>0.1442965035</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302948</v>
      </c>
      <c r="E43" s="164">
        <f t="shared" si="1"/>
        <v>0.1829074722</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1656291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3242853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302948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10.70432219</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3300188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41876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78.80857771</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3328439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MASSACHUSETTS ADVOCARES FOR CHILDREN</v>
      </c>
      <c r="B1" s="2" t="s">
        <v>248</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8"/>
      <c r="B5" s="49"/>
      <c r="C5" s="147" t="s">
        <v>180</v>
      </c>
      <c r="D5" s="176">
        <f>'Ratios 2022'!D8</f>
        <v>4.85822762</v>
      </c>
      <c r="E5" s="176">
        <f>'Ratios 2023'!D8</f>
        <v>5.998269797</v>
      </c>
      <c r="F5" s="176">
        <f>'Ratios 2024'!D8</f>
        <v>20.52464024</v>
      </c>
      <c r="G5" s="176">
        <f>average(D5:F5)</f>
        <v>10.46037922</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8"/>
      <c r="B10" s="49"/>
      <c r="C10" s="147" t="s">
        <v>188</v>
      </c>
      <c r="D10" s="148">
        <f>'Ratios 2022'!D14</f>
        <v>3.609376762</v>
      </c>
      <c r="E10" s="148">
        <f>'Ratios 2023'!D14</f>
        <v>4.033854902</v>
      </c>
      <c r="F10" s="148">
        <f>'Ratios 2024'!D14</f>
        <v>18.13621882</v>
      </c>
      <c r="G10" s="176">
        <f>average(D10:F10)</f>
        <v>8.59315016</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0</v>
      </c>
      <c r="E15" s="179">
        <f>'Ratios 2023'!D20</f>
        <v>0</v>
      </c>
      <c r="F15" s="179">
        <f>'Ratios 2024'!D20</f>
        <v>0</v>
      </c>
      <c r="G15" s="176">
        <f>average(D15:F15)</f>
        <v>0</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0.9792016507</v>
      </c>
      <c r="E20" s="162">
        <f>'Ratios 2023'!D26</f>
        <v>0.9781168927</v>
      </c>
      <c r="F20" s="162">
        <f>'Ratios 2024'!D26</f>
        <v>0.962449987</v>
      </c>
      <c r="G20" s="180">
        <f>average(D20:F20)</f>
        <v>0.9732561768</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0.7226533489</v>
      </c>
      <c r="E25" s="162">
        <f>'Ratios 2023'!D33</f>
        <v>0.731406895</v>
      </c>
      <c r="F25" s="162">
        <f>'Ratios 2024'!D33</f>
        <v>0.6985873859</v>
      </c>
      <c r="G25" s="180">
        <f>average(D25:F25)</f>
        <v>0.7175492099</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0.1329994575</v>
      </c>
      <c r="E30" s="162">
        <f>'Ratios 2023'!D38</f>
        <v>0.138983866</v>
      </c>
      <c r="F30" s="162">
        <f>'Ratios 2024'!D38</f>
        <v>0.08319741775</v>
      </c>
      <c r="G30" s="180">
        <f>average(D30:F30)</f>
        <v>0.1183935804</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8"/>
      <c r="B35" s="49"/>
      <c r="C35" s="147" t="s">
        <v>253</v>
      </c>
      <c r="D35" s="162">
        <f>'Ratios 2022'!E41</f>
        <v>0.7034712773</v>
      </c>
      <c r="E35" s="162">
        <f>'Ratios 2023'!E41</f>
        <v>0.6749059258</v>
      </c>
      <c r="F35" s="162">
        <f>'Ratios 2024'!E41</f>
        <v>0.6727960244</v>
      </c>
      <c r="G35" s="180">
        <f t="shared" ref="G35:G37" si="1">average(D35:F35)</f>
        <v>0.6837244092</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0.2241670479</v>
      </c>
      <c r="E36" s="162">
        <f>'Ratios 2023'!E42</f>
        <v>0.2555968146</v>
      </c>
      <c r="F36" s="162">
        <f>'Ratios 2024'!E42</f>
        <v>0.1442965035</v>
      </c>
      <c r="G36" s="180">
        <f t="shared" si="1"/>
        <v>0.208020122</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0.07236167475</v>
      </c>
      <c r="E37" s="162">
        <f>'Ratios 2023'!E43</f>
        <v>0.06949725955</v>
      </c>
      <c r="F37" s="162">
        <f>'Ratios 2024'!E43</f>
        <v>0.1829074722</v>
      </c>
      <c r="G37" s="180">
        <f t="shared" si="1"/>
        <v>0.1082554688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14.983834</v>
      </c>
      <c r="E42" s="165">
        <f>'Ratios 2023'!D49</f>
        <v>12.68000286</v>
      </c>
      <c r="F42" s="165">
        <f>'Ratios 2024'!D49</f>
        <v>10.70432219</v>
      </c>
      <c r="G42" s="182">
        <f>average(D42:F42)</f>
        <v>12.78938635</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21.41266126</v>
      </c>
      <c r="E47" s="148">
        <f>'Ratios 2023'!D54</f>
        <v>40.35110183</v>
      </c>
      <c r="F47" s="148">
        <f>'Ratios 2024'!D54</f>
        <v>78.80857771</v>
      </c>
      <c r="G47" s="176">
        <f>average(D47:F47)</f>
        <v>46.85744693</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MASSACHUSETTS ADVOCARES FOR CHILDREN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MASSACHUSETTS ADVOCARES FOR CHILDREN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1817599.0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1817599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15000.0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10825.0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25825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968.0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19099.0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20146.0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-1047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-1047</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18175.0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5315.0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12860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1856205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MASSACHUSETTS ADVOCARES FOR CHILDREN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136778</v>
      </c>
      <c r="D7" s="99">
        <v>0.0</v>
      </c>
      <c r="E7" s="99">
        <v>88905.0</v>
      </c>
      <c r="F7" s="99">
        <v>47873.0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860399</v>
      </c>
      <c r="D9" s="99">
        <v>765756.0</v>
      </c>
      <c r="E9" s="99">
        <v>82812.0</v>
      </c>
      <c r="F9" s="99">
        <v>11831.0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132624</v>
      </c>
      <c r="D11" s="99">
        <v>93327.0</v>
      </c>
      <c r="E11" s="99">
        <v>33703.0</v>
      </c>
      <c r="F11" s="99">
        <v>5594.0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81624</v>
      </c>
      <c r="D12" s="99">
        <v>55730.0</v>
      </c>
      <c r="E12" s="99">
        <v>21704.0</v>
      </c>
      <c r="F12" s="99">
        <v>4190.0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8080</v>
      </c>
      <c r="D15" s="99">
        <v>6980.0</v>
      </c>
      <c r="E15" s="99">
        <v>1100.0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69471</v>
      </c>
      <c r="D16" s="99">
        <v>0.0</v>
      </c>
      <c r="E16" s="99">
        <v>69471.0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29920</v>
      </c>
      <c r="D18" s="99">
        <v>0.0</v>
      </c>
      <c r="E18" s="99">
        <v>0.0</v>
      </c>
      <c r="F18" s="99">
        <v>29920.0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128625</v>
      </c>
      <c r="D20" s="99">
        <v>79631.0</v>
      </c>
      <c r="E20" s="99">
        <v>47627.0</v>
      </c>
      <c r="F20" s="99">
        <v>1367.0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2100</v>
      </c>
      <c r="D21" s="99">
        <v>1573.0</v>
      </c>
      <c r="E21" s="99">
        <v>305.0</v>
      </c>
      <c r="F21" s="99">
        <v>222.0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16573</v>
      </c>
      <c r="D22" s="99">
        <v>7554.0</v>
      </c>
      <c r="E22" s="99">
        <v>6975.0</v>
      </c>
      <c r="F22" s="99">
        <v>2044.0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56384</v>
      </c>
      <c r="D23" s="99">
        <v>52579.0</v>
      </c>
      <c r="E23" s="99">
        <v>825.0</v>
      </c>
      <c r="F23" s="99">
        <v>2980.0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129024</v>
      </c>
      <c r="D25" s="99">
        <v>93723.0</v>
      </c>
      <c r="E25" s="99">
        <v>20426.0</v>
      </c>
      <c r="F25" s="99">
        <v>14875.0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1392</v>
      </c>
      <c r="D26" s="99">
        <v>1345.0</v>
      </c>
      <c r="E26" s="99">
        <v>47.0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1740</v>
      </c>
      <c r="D28" s="99">
        <v>1493.0</v>
      </c>
      <c r="E28" s="99">
        <v>143.0</v>
      </c>
      <c r="F28" s="99">
        <v>104.0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9107</v>
      </c>
      <c r="D31" s="99">
        <v>9107.0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5382</v>
      </c>
      <c r="D32" s="99">
        <v>5382.0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5427</v>
      </c>
      <c r="D34" s="99">
        <v>3810.0</v>
      </c>
      <c r="E34" s="99">
        <v>1493.0</v>
      </c>
      <c r="F34" s="99">
        <v>124.0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1707</v>
      </c>
      <c r="D35" s="99">
        <v>1279.0</v>
      </c>
      <c r="E35" s="99">
        <v>248.0</v>
      </c>
      <c r="F35" s="99">
        <v>180.0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1676357</v>
      </c>
      <c r="D40" s="103">
        <f t="shared" si="2"/>
        <v>1179269</v>
      </c>
      <c r="E40" s="103">
        <f t="shared" si="2"/>
        <v>375784</v>
      </c>
      <c r="F40" s="103">
        <f t="shared" si="2"/>
        <v>121304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MASSACHUSETTS ADVOCARES FOR CHILDREN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47829.0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627161.0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950873.0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5478.0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11392.0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22080.0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11563.0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6738.0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1683114</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77749.0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11000.0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88749</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504217.0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1090148.0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1594365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1683114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MASSACHUSETTS ADVOCARES FOR CHILDREN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1676357</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9107</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1667250</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138937.5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674990</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4.85822762</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504217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1676357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139696.4167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3.609376762</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1676357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139696.4167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4.85822762</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1817599</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1856205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0.9792016507</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997177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214248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1211425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1676357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0.7226533489</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132624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997177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0.1329994575</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1179269</v>
      </c>
      <c r="E41" s="164">
        <f t="shared" ref="E41:E44" si="1">D41/$D$44</f>
        <v>0.7034712773</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375784</v>
      </c>
      <c r="E42" s="164">
        <f t="shared" si="1"/>
        <v>0.2241670479</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121304</v>
      </c>
      <c r="E43" s="164">
        <f t="shared" si="1"/>
        <v>0.07236167475</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1676357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1817599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121304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14.983834</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1664813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77749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21.41266126</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1683114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MASSACHUSETTS ADVOCARES FOR CHILDREN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1419856.0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9849.0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1419856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15000.0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237</v>
      </c>
      <c r="D11" s="61"/>
      <c r="E11" s="61"/>
      <c r="F11" s="62">
        <v>150.0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15150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13422.0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238</v>
      </c>
      <c r="D26" s="50">
        <v>10252.0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9849.0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403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403</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3235.0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784.0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2451</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239</v>
      </c>
      <c r="D39" s="74"/>
      <c r="E39" s="48">
        <v>300.0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240</v>
      </c>
      <c r="D40" s="74"/>
      <c r="E40" s="48">
        <v>40.0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340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1451622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MASSACHUSETTS ADVOCARES FOR CHILDREN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153616</v>
      </c>
      <c r="D7" s="99">
        <v>23042.0</v>
      </c>
      <c r="E7" s="99">
        <v>107532.0</v>
      </c>
      <c r="F7" s="99">
        <v>23042.0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819425</v>
      </c>
      <c r="D9" s="99">
        <v>701946.0</v>
      </c>
      <c r="E9" s="99">
        <v>86195.0</v>
      </c>
      <c r="F9" s="99">
        <v>31284.0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135237</v>
      </c>
      <c r="D11" s="99">
        <v>118430.0</v>
      </c>
      <c r="E11" s="99">
        <v>10408.0</v>
      </c>
      <c r="F11" s="99">
        <v>6399.0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70186</v>
      </c>
      <c r="D12" s="99">
        <v>56218.0</v>
      </c>
      <c r="E12" s="99">
        <v>9905.0</v>
      </c>
      <c r="F12" s="99">
        <v>4063.0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12638</v>
      </c>
      <c r="D15" s="99">
        <v>12638.0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90848</v>
      </c>
      <c r="D16" s="99">
        <v>0.0</v>
      </c>
      <c r="E16" s="99">
        <v>90848.0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27200</v>
      </c>
      <c r="D18" s="99">
        <v>0.0</v>
      </c>
      <c r="E18" s="99">
        <v>0.0</v>
      </c>
      <c r="F18" s="99">
        <v>27200.0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91498</v>
      </c>
      <c r="D20" s="99">
        <v>20361.0</v>
      </c>
      <c r="E20" s="99">
        <v>67816.0</v>
      </c>
      <c r="F20" s="99">
        <v>3321.0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845</v>
      </c>
      <c r="D21" s="99">
        <v>479.0</v>
      </c>
      <c r="E21" s="99">
        <v>121.0</v>
      </c>
      <c r="F21" s="99">
        <v>245.0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23623</v>
      </c>
      <c r="D22" s="99">
        <v>11313.0</v>
      </c>
      <c r="E22" s="99">
        <v>8641.0</v>
      </c>
      <c r="F22" s="99">
        <v>3669.0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21749</v>
      </c>
      <c r="D23" s="99">
        <v>14547.0</v>
      </c>
      <c r="E23" s="99">
        <v>2426.0</v>
      </c>
      <c r="F23" s="99">
        <v>4776.0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133298</v>
      </c>
      <c r="D25" s="99">
        <v>100603.0</v>
      </c>
      <c r="E25" s="99">
        <v>25456.0</v>
      </c>
      <c r="F25" s="99">
        <v>7239.0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2160</v>
      </c>
      <c r="D26" s="99">
        <v>1886.0</v>
      </c>
      <c r="E26" s="99">
        <v>40.0</v>
      </c>
      <c r="F26" s="99">
        <v>234.0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3373</v>
      </c>
      <c r="D28" s="99">
        <v>2820.0</v>
      </c>
      <c r="E28" s="99">
        <v>369.0</v>
      </c>
      <c r="F28" s="99">
        <v>184.0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9105</v>
      </c>
      <c r="D31" s="99">
        <v>9105.0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6649</v>
      </c>
      <c r="D32" s="99">
        <v>6649.0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7035</v>
      </c>
      <c r="D34" s="99">
        <v>5320.0</v>
      </c>
      <c r="E34" s="99">
        <v>1544.0</v>
      </c>
      <c r="F34" s="99">
        <v>171.0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2744</v>
      </c>
      <c r="D35" s="99">
        <v>2071.0</v>
      </c>
      <c r="E35" s="99">
        <v>524.0</v>
      </c>
      <c r="F35" s="99">
        <v>149.0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1611229</v>
      </c>
      <c r="D40" s="103">
        <f t="shared" si="2"/>
        <v>1087428</v>
      </c>
      <c r="E40" s="103">
        <f t="shared" si="2"/>
        <v>411825</v>
      </c>
      <c r="F40" s="103">
        <f t="shared" si="2"/>
        <v>111976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MASSACHUSETTS ADVOCARES FOR CHILDREN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250627.0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550204.0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775480.0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385.0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6793.0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20548.0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2458.0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6738.0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1613233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39752.0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39752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541622.0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1031859.0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1573481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1613233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