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<sst xmlns="http://schemas.openxmlformats.org/spreadsheetml/2006/main" count="866" uniqueCount="254">
  <si>
    <t>FRIENDS FOR YOUTH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</si>
  <si>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</si>
  <si>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</si>
  <si>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</si>
  <si>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</si>
  <si>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</si>
  <si>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</si>
  <si>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</si>
  <si>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</si>
  <si>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</si>
  <si>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</si>
  <si>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</si>
  <si>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</si>
  <si>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</si>
  <si>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</si>
  <si>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</si>
  <si>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</si>
  <si>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</si>
  <si>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</si>
  <si>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</si>
  <si>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</si>
  <si>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</si>
  <si>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</si>
  <si>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</si>
  <si>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</si>
  <si>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</si>
  <si>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</si>
  <si>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</si>
  <si>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</si>
  <si>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</si>
  <si>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</si>
  <si>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</si>
  <si>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</si>
  <si>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</si>
  <si>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</si>
  <si>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</si>
  <si>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</si>
  <si>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</si>
  <si>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</si>
  <si>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</si>
  <si>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</si>
  <si>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</si>
  <si>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</si>
  <si>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</si>
  <si>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</si>
  <si>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</si>
  <si>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</si>
  <si>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</si>
  <si>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</si>
  <si>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</si>
  <si>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</si>
  <si>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</si>
  <si>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</si>
  <si>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</si>
  <si>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</si>
  <si>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</si>
  <si>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</si>
  <si>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</si>
  <si>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</si>
  <si>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</si>
  <si>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</si>
  <si>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</si>
  <si>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</si>
  <si>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</si>
  <si>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</si>
  <si>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</si>
  <si>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</si>
  <si>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</si>
  <si>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</si>
  <si>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</si>
  <si>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</si>
  <si>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</si>
  <si>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</si>
  <si>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</si>
  <si>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</si>
  <si>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</si>
  <si>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</si>
  <si>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</si>
  <si>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</si>
  <si>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</si>
  <si>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</si>
  <si>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</si>
  <si>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</si>
  <si>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</si>
  <si>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</si>
  <si>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</si>
  <si>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</si>
  <si>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</si>
  <si>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</si>
  <si>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</si>
  <si>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</si>
  <si>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</si>
  <si>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</si>
  <si>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</si>
  <si>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</si>
  <si>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</si>
  <si>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</si>
  <si>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</si>
  <si>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</si>
  <si>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</si>
  <si>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</si>
  <si>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</si>
  <si>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</si>
  <si>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</si>
  <si>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</si>
  <si>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</si>
  <si>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</si>
  <si>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</si>
  <si>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</si>
  <si>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</si>
  <si>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</si>
  <si>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</si>
  <si>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</si>
  <si>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</si>
  <si>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</si>
  <si>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</si>
  <si>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</si>
  <si>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</si>
  <si>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</si>
  <si>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</si>
  <si>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</si>
  <si>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</si>
  <si>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</si>
  <si>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</si>
  <si>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</si>
  <si>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</si>
  <si>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</si>
  <si>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</si>
  <si>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</si>
  <si>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</si>
  <si>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</si>
  <si>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</si>
  <si>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</si>
  <si>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In-Kind Goods</t>
  </si>
  <si>
    <t>Telephone</t>
  </si>
  <si>
    <t xml:space="preserve"> Partnership Costs</t>
  </si>
  <si>
    <t>Dues and Subscriptions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</si>
  <si>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</si>
  <si>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</si>
  <si>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</si>
  <si>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</si>
  <si>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</si>
  <si>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</si>
  <si>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</si>
  <si>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</si>
  <si>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</si>
  <si>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</si>
  <si>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</si>
  <si>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</si>
  <si>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</si>
  <si>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</si>
  <si>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</si>
  <si>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</si>
  <si>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</si>
  <si>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</si>
  <si>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</si>
  <si>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</si>
  <si>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</si>
  <si>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</si>
  <si>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</si>
  <si>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</si>
  <si>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</si>
  <si>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</si>
  <si>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</si>
  <si>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</si>
  <si>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</si>
  <si>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</si>
  <si>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</si>
  <si>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</si>
  <si>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</si>
  <si>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</si>
  <si>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</si>
  <si>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</si>
  <si>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</si>
  <si>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</si>
  <si>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</si>
  <si>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</si>
  <si>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</si>
  <si>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</si>
  <si>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</si>
  <si>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</si>
  <si>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</si>
  <si>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</si>
  <si>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</si>
  <si>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</si>
  <si>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</si>
  <si>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</si>
  <si>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</si>
  <si>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</si>
  <si>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</si>
  <si>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</si>
  <si>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</si>
  <si>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</si>
  <si>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</si>
  <si>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</si>
  <si>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</si>
  <si>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</si>
  <si>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</si>
  <si>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</si>
  <si>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</si>
  <si>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</si>
  <si>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</si>
  <si>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</si>
  <si>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</si>
  <si>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</si>
  <si>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</si>
  <si>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</si>
  <si>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</si>
  <si>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</si>
  <si>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</si>
  <si>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</si>
  <si>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</si>
  <si>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</si>
  <si>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</si>
  <si>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</si>
  <si>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</si>
  <si>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</si>
  <si>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</si>
  <si>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</si>
  <si>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</si>
  <si>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</si>
  <si>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</si>
  <si>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</si>
  <si>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</si>
  <si>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</si>
  <si>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</si>
  <si>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</si>
  <si>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</si>
  <si>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</si>
  <si>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</si>
  <si>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</si>
  <si>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</si>
  <si>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</si>
  <si>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</si>
  <si>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</si>
  <si>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</si>
  <si>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</si>
  <si>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</si>
  <si>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Telephone</t>
  </si>
  <si>
    <t>Partnership Costs</t>
  </si>
  <si>
    <t>Activities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</si>
  <si>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</si>
  <si>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</si>
  <si>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TRAINING &amp; COMM. COLLABORATION</t>
  </si>
  <si>
    <t>OTHER OPERATIONS</t>
  </si>
  <si>
    <t xml:space="preserve"> INDEPENDENT CONTRACTORS</t>
  </si>
  <si>
    <t>COMM. OUTREACH &amp; MENTORSHIP</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</si>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</sst>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FRIENDS FOR YOUTH</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1199797</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10930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1188867</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99072.25</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604435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6.100951578</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974164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1199797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99983.08333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9.74328824</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360477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1199797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99983.08333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3.60537991</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9.706331488</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955184</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1164628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0.8201623179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621211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121841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743052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1199797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0.6193147674</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74037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621211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0.1191817273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2023'!D40</f>
        <v>945499</v>
      </c>
      <c r="E41" s="164">
        <f t="shared" ref="E41:E44" si="1">D41/$D$44</f>
        <v>0.788049145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122739</v>
      </c>
      <c r="E42" s="164">
        <f t="shared" si="1"/>
        <v>0.1022998057</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131559</v>
      </c>
      <c r="E43" s="164">
        <f t="shared" si="1"/>
        <v>0.1096510493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1199797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1069037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131559</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8.125913088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616560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32910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18.73473108</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1007074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FRIENDS FOR YOUTH</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134237.0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1224618.0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81107.0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1358855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23760.0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152710.0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63081.0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89629</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1472244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FRIENDS FOR YOUTH</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170116</v>
      </c>
      <c r="D7" s="99">
        <v>136093.0</v>
      </c>
      <c r="E7" s="99">
        <v>11908.0</v>
      </c>
      <c r="F7" s="99">
        <v>22115.0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563586</v>
      </c>
      <c r="D9" s="99">
        <v>450869.0</v>
      </c>
      <c r="E9" s="99">
        <v>39451.0</v>
      </c>
      <c r="F9" s="99">
        <v>73266.0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100896</v>
      </c>
      <c r="D11" s="99">
        <v>79709.0</v>
      </c>
      <c r="E11" s="99">
        <v>9080.0</v>
      </c>
      <c r="F11" s="99">
        <v>12107.0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56808</v>
      </c>
      <c r="D12" s="99">
        <v>44878.0</v>
      </c>
      <c r="E12" s="99">
        <v>5113.0</v>
      </c>
      <c r="F12" s="99">
        <v>6817.0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7047</v>
      </c>
      <c r="D16" s="99">
        <v>6131.0</v>
      </c>
      <c r="E16" s="99">
        <v>634.0</v>
      </c>
      <c r="F16" s="99">
        <v>282.0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11884</v>
      </c>
      <c r="D22" s="99">
        <v>10339.0</v>
      </c>
      <c r="E22" s="99">
        <v>1070.0</v>
      </c>
      <c r="F22" s="99">
        <v>475.0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35516</v>
      </c>
      <c r="D25" s="99">
        <v>30899.0</v>
      </c>
      <c r="E25" s="99">
        <v>3196.0</v>
      </c>
      <c r="F25" s="99">
        <v>1421.0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27042</v>
      </c>
      <c r="D32" s="99">
        <v>23526.0</v>
      </c>
      <c r="E32" s="99">
        <v>2434.0</v>
      </c>
      <c r="F32" s="99">
        <v>1082.0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243</v>
      </c>
      <c r="C34" s="98">
        <f t="shared" si="1"/>
        <v>220015</v>
      </c>
      <c r="D34" s="99">
        <v>191413.0</v>
      </c>
      <c r="E34" s="99">
        <v>19801.0</v>
      </c>
      <c r="F34" s="99">
        <v>8801.0</v>
      </c>
      <c r="G34" s="43"/>
      <c r="H34" s="43"/>
      <c r="I34" s="43"/>
      <c r="J34" s="43"/>
      <c r="K34" s="43"/>
      <c r="L34" s="43"/>
      <c r="M34" s="43"/>
      <c r="N34" s="43"/>
      <c r="O34" s="43"/>
      <c r="P34" s="43"/>
      <c r="Q34" s="43"/>
      <c r="R34" s="43"/>
      <c r="S34" s="43"/>
      <c r="T34" s="43"/>
      <c r="U34" s="43"/>
      <c r="V34" s="43"/>
      <c r="W34" s="43"/>
      <c r="X34" s="43"/>
      <c r="Y34" s="43"/>
      <c r="Z34" s="43"/>
    </row>
    <row r="35">
      <c r="A35" s="45" t="s">
        <v>48</v>
      </c>
      <c r="B35" s="102" t="s">
        <v>244</v>
      </c>
      <c r="C35" s="98">
        <f t="shared" si="1"/>
        <v>76471</v>
      </c>
      <c r="D35" s="99">
        <v>66530.0</v>
      </c>
      <c r="E35" s="99">
        <v>6882.0</v>
      </c>
      <c r="F35" s="99">
        <v>3059.0</v>
      </c>
      <c r="G35" s="43"/>
      <c r="H35" s="43"/>
      <c r="I35" s="43"/>
      <c r="J35" s="43"/>
      <c r="K35" s="43"/>
      <c r="L35" s="43"/>
      <c r="M35" s="43"/>
      <c r="N35" s="43"/>
      <c r="O35" s="43"/>
      <c r="P35" s="43"/>
      <c r="Q35" s="43"/>
      <c r="R35" s="43"/>
      <c r="S35" s="43"/>
      <c r="T35" s="43"/>
      <c r="U35" s="43"/>
      <c r="V35" s="43"/>
      <c r="W35" s="43"/>
      <c r="X35" s="43"/>
      <c r="Y35" s="43"/>
      <c r="Z35" s="43"/>
    </row>
    <row r="36">
      <c r="A36" s="45" t="s">
        <v>50</v>
      </c>
      <c r="B36" s="102" t="s">
        <v>245</v>
      </c>
      <c r="C36" s="98">
        <f t="shared" si="1"/>
        <v>45000</v>
      </c>
      <c r="D36" s="99">
        <v>35550.0</v>
      </c>
      <c r="E36" s="99">
        <v>4050.0</v>
      </c>
      <c r="F36" s="99">
        <v>5400.0</v>
      </c>
      <c r="G36" s="43"/>
      <c r="H36" s="43"/>
      <c r="I36" s="43"/>
      <c r="J36" s="43"/>
      <c r="K36" s="43"/>
      <c r="L36" s="43"/>
      <c r="M36" s="43"/>
      <c r="N36" s="43"/>
      <c r="O36" s="43"/>
      <c r="P36" s="43"/>
      <c r="Q36" s="43"/>
      <c r="R36" s="43"/>
      <c r="S36" s="43"/>
      <c r="T36" s="43"/>
      <c r="U36" s="43"/>
      <c r="V36" s="43"/>
      <c r="W36" s="43"/>
      <c r="X36" s="43"/>
      <c r="Y36" s="43"/>
      <c r="Z36" s="43"/>
    </row>
    <row r="37">
      <c r="A37" s="45" t="s">
        <v>52</v>
      </c>
      <c r="B37" s="102" t="s">
        <v>246</v>
      </c>
      <c r="C37" s="98">
        <f t="shared" si="1"/>
        <v>35941</v>
      </c>
      <c r="D37" s="99">
        <v>31268.0</v>
      </c>
      <c r="E37" s="99">
        <v>3235.0</v>
      </c>
      <c r="F37" s="99">
        <v>1438.0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38126</v>
      </c>
      <c r="D38" s="99">
        <v>28380.0</v>
      </c>
      <c r="E38" s="99">
        <v>8441.0</v>
      </c>
      <c r="F38" s="99">
        <v>1305.0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1388448</v>
      </c>
      <c r="D40" s="103">
        <f t="shared" si="2"/>
        <v>1135585</v>
      </c>
      <c r="E40" s="103">
        <f t="shared" si="2"/>
        <v>115295</v>
      </c>
      <c r="F40" s="103">
        <f t="shared" si="2"/>
        <v>137568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FRIENDS FOR YOUTH</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460348.0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208717.0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3690.0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8582.0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133581.0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78998.0</v>
      </c>
      <c r="E12" s="108">
        <f>D11-D12</f>
        <v>54583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403403.0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1139323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39937.0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39937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1099386.0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1099386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1139323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FRIENDS FOR YOUTH</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1388448</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1388448</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115704</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669065</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5.782557215</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1099386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1388448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115704</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9.501711263</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403403</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1388448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115704</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3.486508677</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9.269065892</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1224618</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1472244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0.8318036956</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733702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157704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891406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1388448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0.6420161216</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100896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733702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0.1375163213</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247</v>
      </c>
      <c r="D41" s="75">
        <f>'Expenses 2024'!D40</f>
        <v>1135585</v>
      </c>
      <c r="E41" s="164">
        <f t="shared" ref="E41:E44" si="1">D41/$D$44</f>
        <v>0.8178808281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115295</v>
      </c>
      <c r="E42" s="164">
        <f t="shared" si="1"/>
        <v>0.08303875982</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137568</v>
      </c>
      <c r="E43" s="164">
        <f t="shared" si="1"/>
        <v>0.09908041209</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1388448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1358855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137568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9.877696848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681337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39937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17.06029496</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1139323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FRIENDS FOR YOUTH</v>
      </c>
      <c r="B1" s="2" t="s">
        <v>248</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249</v>
      </c>
      <c r="E4" s="45" t="s">
        <v>250</v>
      </c>
      <c r="F4" s="45" t="s">
        <v>251</v>
      </c>
      <c r="G4" s="59" t="s">
        <v>252</v>
      </c>
      <c r="H4" s="59"/>
      <c r="I4" s="43"/>
      <c r="J4" s="43"/>
      <c r="K4" s="43"/>
      <c r="L4" s="43"/>
      <c r="M4" s="43"/>
      <c r="N4" s="43"/>
      <c r="O4" s="43"/>
      <c r="P4" s="43"/>
      <c r="Q4" s="43"/>
      <c r="R4" s="43"/>
      <c r="S4" s="43"/>
      <c r="T4" s="43"/>
      <c r="U4" s="43"/>
      <c r="V4" s="43"/>
      <c r="W4" s="43"/>
      <c r="X4" s="43"/>
      <c r="Y4" s="43"/>
    </row>
    <row r="5">
      <c r="A5" s="138"/>
      <c r="B5" s="49"/>
      <c r="C5" s="147" t="s">
        <v>180</v>
      </c>
      <c r="D5" s="176">
        <f>'Ratios 2022'!D8</f>
        <v>15.71997139</v>
      </c>
      <c r="E5" s="176">
        <f>'Ratios 2023'!D8</f>
        <v>6.100951578</v>
      </c>
      <c r="F5" s="176">
        <f>'Ratios 2024'!D8</f>
        <v>5.782557215</v>
      </c>
      <c r="G5" s="176">
        <f>average(D5:F5)</f>
        <v>9.20116006</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249</v>
      </c>
      <c r="E9" s="45" t="s">
        <v>250</v>
      </c>
      <c r="F9" s="45" t="s">
        <v>251</v>
      </c>
      <c r="G9" s="59" t="s">
        <v>252</v>
      </c>
      <c r="H9" s="59"/>
      <c r="I9" s="43"/>
      <c r="J9" s="43"/>
      <c r="K9" s="43"/>
      <c r="L9" s="43"/>
      <c r="M9" s="43"/>
      <c r="N9" s="43"/>
      <c r="O9" s="43"/>
      <c r="P9" s="43"/>
      <c r="Q9" s="43"/>
      <c r="R9" s="43"/>
      <c r="S9" s="43"/>
      <c r="T9" s="43"/>
      <c r="U9" s="43"/>
      <c r="V9" s="43"/>
      <c r="W9" s="43"/>
      <c r="X9" s="43"/>
      <c r="Y9" s="43"/>
    </row>
    <row r="10">
      <c r="A10" s="138"/>
      <c r="B10" s="49"/>
      <c r="C10" s="147" t="s">
        <v>188</v>
      </c>
      <c r="D10" s="148">
        <f>'Ratios 2022'!D14</f>
        <v>15.8089063</v>
      </c>
      <c r="E10" s="148">
        <f>'Ratios 2023'!D14</f>
        <v>9.74328824</v>
      </c>
      <c r="F10" s="148">
        <f>'Ratios 2024'!D14</f>
        <v>9.501711263</v>
      </c>
      <c r="G10" s="176">
        <f>average(D10:F10)</f>
        <v>11.68463527</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249</v>
      </c>
      <c r="E14" s="45" t="s">
        <v>250</v>
      </c>
      <c r="F14" s="45" t="s">
        <v>251</v>
      </c>
      <c r="G14" s="59" t="s">
        <v>252</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0</v>
      </c>
      <c r="E15" s="179">
        <f>'Ratios 2023'!D20</f>
        <v>3.60537991</v>
      </c>
      <c r="F15" s="179">
        <f>'Ratios 2024'!D20</f>
        <v>3.486508677</v>
      </c>
      <c r="G15" s="176">
        <f>average(D15:F15)</f>
        <v>2.363962862</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249</v>
      </c>
      <c r="E19" s="45" t="s">
        <v>250</v>
      </c>
      <c r="F19" s="45" t="s">
        <v>251</v>
      </c>
      <c r="G19" s="59" t="s">
        <v>252</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0.9338040958</v>
      </c>
      <c r="E20" s="162">
        <f>'Ratios 2023'!D26</f>
        <v>0.8201623179</v>
      </c>
      <c r="F20" s="162">
        <f>'Ratios 2024'!D26</f>
        <v>0.8318036956</v>
      </c>
      <c r="G20" s="180">
        <f>average(D20:F20)</f>
        <v>0.8619233698</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249</v>
      </c>
      <c r="E24" s="45" t="s">
        <v>250</v>
      </c>
      <c r="F24" s="45" t="s">
        <v>251</v>
      </c>
      <c r="G24" s="59" t="s">
        <v>252</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0.5775923409</v>
      </c>
      <c r="E25" s="162">
        <f>'Ratios 2023'!D33</f>
        <v>0.6193147674</v>
      </c>
      <c r="F25" s="162">
        <f>'Ratios 2024'!D33</f>
        <v>0.6420161216</v>
      </c>
      <c r="G25" s="180">
        <f>average(D25:F25)</f>
        <v>0.61297441</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249</v>
      </c>
      <c r="E29" s="45" t="s">
        <v>250</v>
      </c>
      <c r="F29" s="45" t="s">
        <v>251</v>
      </c>
      <c r="G29" s="59" t="s">
        <v>252</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0.1521368557</v>
      </c>
      <c r="E30" s="162">
        <f>'Ratios 2023'!D38</f>
        <v>0.1191817273</v>
      </c>
      <c r="F30" s="162">
        <f>'Ratios 2024'!D38</f>
        <v>0.1375163213</v>
      </c>
      <c r="G30" s="180">
        <f>average(D30:F30)</f>
        <v>0.1362783014</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249</v>
      </c>
      <c r="E34" s="45" t="s">
        <v>250</v>
      </c>
      <c r="F34" s="45" t="s">
        <v>251</v>
      </c>
      <c r="G34" s="59" t="s">
        <v>252</v>
      </c>
      <c r="H34" s="59"/>
      <c r="I34" s="43"/>
      <c r="J34" s="43"/>
      <c r="K34" s="43"/>
      <c r="L34" s="43"/>
      <c r="M34" s="43"/>
      <c r="N34" s="43"/>
      <c r="O34" s="43"/>
      <c r="P34" s="43"/>
      <c r="Q34" s="43"/>
      <c r="R34" s="43"/>
      <c r="S34" s="43"/>
      <c r="T34" s="43"/>
      <c r="U34" s="43"/>
      <c r="V34" s="43"/>
      <c r="W34" s="43"/>
      <c r="X34" s="43"/>
      <c r="Y34" s="43"/>
    </row>
    <row r="35">
      <c r="A35" s="138"/>
      <c r="B35" s="49"/>
      <c r="C35" s="147" t="s">
        <v>253</v>
      </c>
      <c r="D35" s="162">
        <f>'Ratios 2022'!E41</f>
        <v>0.7522122095</v>
      </c>
      <c r="E35" s="162">
        <f>'Ratios 2023'!E41</f>
        <v>0.788049145</v>
      </c>
      <c r="F35" s="162">
        <f>'Ratios 2024'!E41</f>
        <v>0.8178808281</v>
      </c>
      <c r="G35" s="180">
        <f t="shared" ref="G35:G37" si="1">average(D35:F35)</f>
        <v>0.7860473942</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0.1020902991</v>
      </c>
      <c r="E36" s="162">
        <f>'Ratios 2023'!E42</f>
        <v>0.1022998057</v>
      </c>
      <c r="F36" s="162">
        <f>'Ratios 2024'!E42</f>
        <v>0.08303875982</v>
      </c>
      <c r="G36" s="180">
        <f t="shared" si="1"/>
        <v>0.09580962154</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0.1456974915</v>
      </c>
      <c r="E37" s="162">
        <f>'Ratios 2023'!E43</f>
        <v>0.1096510493</v>
      </c>
      <c r="F37" s="162">
        <f>'Ratios 2024'!E43</f>
        <v>0.09908041209</v>
      </c>
      <c r="G37" s="180">
        <f t="shared" si="1"/>
        <v>0.1181429843</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249</v>
      </c>
      <c r="E41" s="45" t="s">
        <v>250</v>
      </c>
      <c r="F41" s="45" t="s">
        <v>251</v>
      </c>
      <c r="G41" s="59" t="s">
        <v>252</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7.920465856</v>
      </c>
      <c r="E42" s="165">
        <f>'Ratios 2023'!D49</f>
        <v>8.125913088</v>
      </c>
      <c r="F42" s="165">
        <f>'Ratios 2024'!D49</f>
        <v>9.877696848</v>
      </c>
      <c r="G42" s="182">
        <f>average(D42:F42)</f>
        <v>8.641358598</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249</v>
      </c>
      <c r="E46" s="45" t="s">
        <v>250</v>
      </c>
      <c r="F46" s="45" t="s">
        <v>251</v>
      </c>
      <c r="G46" s="59" t="s">
        <v>252</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27.22177419</v>
      </c>
      <c r="E47" s="148">
        <f>'Ratios 2023'!D54</f>
        <v>18.73473108</v>
      </c>
      <c r="F47" s="148">
        <f>'Ratios 2024'!D54</f>
        <v>17.06029496</v>
      </c>
      <c r="G47" s="176">
        <f>average(D47:F47)</f>
        <v>21.00560008</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249</v>
      </c>
      <c r="E51" s="45" t="s">
        <v>250</v>
      </c>
      <c r="F51" s="45" t="s">
        <v>251</v>
      </c>
      <c r="G51" s="59" t="s">
        <v>252</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FRIENDS FOR YOUTH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FRIENDS FOR YOUTH</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46249.0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805209.0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44715.0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851458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9185.0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197269.0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229646.0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-32377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-32377</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65834.0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31811.0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34023</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862289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FRIENDS FOR YOUTH</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77482</v>
      </c>
      <c r="D7" s="99">
        <v>38741.0</v>
      </c>
      <c r="E7" s="99">
        <v>15496.0</v>
      </c>
      <c r="F7" s="99">
        <v>23245.0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269219</v>
      </c>
      <c r="D9" s="99">
        <v>224042.0</v>
      </c>
      <c r="E9" s="99">
        <v>23722.0</v>
      </c>
      <c r="F9" s="99">
        <v>21455.0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52746</v>
      </c>
      <c r="D11" s="99">
        <v>41324.0</v>
      </c>
      <c r="E11" s="99">
        <v>4905.0</v>
      </c>
      <c r="F11" s="99">
        <v>6517.0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26722</v>
      </c>
      <c r="D12" s="99">
        <v>20935.0</v>
      </c>
      <c r="E12" s="99">
        <v>2485.0</v>
      </c>
      <c r="F12" s="99">
        <v>3302.0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5010</v>
      </c>
      <c r="D16" s="99">
        <v>0.0</v>
      </c>
      <c r="E16" s="99">
        <v>5010.0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11655</v>
      </c>
      <c r="D22" s="99">
        <v>9401.0</v>
      </c>
      <c r="E22" s="99">
        <v>1127.0</v>
      </c>
      <c r="F22" s="99">
        <v>1127.0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13866</v>
      </c>
      <c r="D23" s="99">
        <v>11918.0</v>
      </c>
      <c r="E23" s="99">
        <v>974.0</v>
      </c>
      <c r="F23" s="99">
        <v>974.0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21499</v>
      </c>
      <c r="D25" s="99">
        <v>17199.0</v>
      </c>
      <c r="E25" s="99">
        <v>2150.0</v>
      </c>
      <c r="F25" s="99">
        <v>2150.0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10967</v>
      </c>
      <c r="D26" s="99">
        <v>8774.0</v>
      </c>
      <c r="E26" s="99">
        <v>2193.0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3612</v>
      </c>
      <c r="D28" s="99">
        <v>1445.0</v>
      </c>
      <c r="E28" s="99">
        <v>2167.0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8083</v>
      </c>
      <c r="D31" s="99">
        <v>0.0</v>
      </c>
      <c r="E31" s="99">
        <v>8083.0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18520</v>
      </c>
      <c r="D32" s="99">
        <v>14816.0</v>
      </c>
      <c r="E32" s="99">
        <v>1852.0</v>
      </c>
      <c r="F32" s="99">
        <v>1852.0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133</v>
      </c>
      <c r="C34" s="98">
        <f t="shared" si="1"/>
        <v>44715</v>
      </c>
      <c r="D34" s="99">
        <v>0.0</v>
      </c>
      <c r="E34" s="99">
        <v>0.0</v>
      </c>
      <c r="F34" s="99">
        <v>44715.0</v>
      </c>
      <c r="G34" s="43"/>
      <c r="H34" s="43"/>
      <c r="I34" s="43"/>
      <c r="J34" s="43"/>
      <c r="K34" s="43"/>
      <c r="L34" s="43"/>
      <c r="M34" s="43"/>
      <c r="N34" s="43"/>
      <c r="O34" s="43"/>
      <c r="P34" s="43"/>
      <c r="Q34" s="43"/>
      <c r="R34" s="43"/>
      <c r="S34" s="43"/>
      <c r="T34" s="43"/>
      <c r="U34" s="43"/>
      <c r="V34" s="43"/>
      <c r="W34" s="43"/>
      <c r="X34" s="43"/>
      <c r="Y34" s="43"/>
      <c r="Z34" s="43"/>
    </row>
    <row r="35">
      <c r="A35" s="45" t="s">
        <v>48</v>
      </c>
      <c r="B35" s="102" t="s">
        <v>134</v>
      </c>
      <c r="C35" s="98">
        <f t="shared" si="1"/>
        <v>2636</v>
      </c>
      <c r="D35" s="99">
        <v>1977.0</v>
      </c>
      <c r="E35" s="99">
        <v>132.0</v>
      </c>
      <c r="F35" s="99">
        <v>527.0</v>
      </c>
      <c r="G35" s="43"/>
      <c r="H35" s="43"/>
      <c r="I35" s="43"/>
      <c r="J35" s="43"/>
      <c r="K35" s="43"/>
      <c r="L35" s="43"/>
      <c r="M35" s="43"/>
      <c r="N35" s="43"/>
      <c r="O35" s="43"/>
      <c r="P35" s="43"/>
      <c r="Q35" s="43"/>
      <c r="R35" s="43"/>
      <c r="S35" s="43"/>
      <c r="T35" s="43"/>
      <c r="U35" s="43"/>
      <c r="V35" s="43"/>
      <c r="W35" s="43"/>
      <c r="X35" s="43"/>
      <c r="Y35" s="43"/>
      <c r="Z35" s="43"/>
    </row>
    <row r="36">
      <c r="A36" s="45" t="s">
        <v>50</v>
      </c>
      <c r="B36" s="102" t="s">
        <v>135</v>
      </c>
      <c r="C36" s="98">
        <f t="shared" si="1"/>
        <v>117518</v>
      </c>
      <c r="D36" s="99">
        <v>117518.0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136</v>
      </c>
      <c r="C37" s="98">
        <f t="shared" si="1"/>
        <v>1425</v>
      </c>
      <c r="D37" s="99">
        <v>570.0</v>
      </c>
      <c r="E37" s="99">
        <v>855.0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52162</v>
      </c>
      <c r="D38" s="99">
        <v>46350.0</v>
      </c>
      <c r="E38" s="99">
        <v>4175.0</v>
      </c>
      <c r="F38" s="99">
        <v>1637.0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737837</v>
      </c>
      <c r="D40" s="103">
        <f t="shared" si="2"/>
        <v>555010</v>
      </c>
      <c r="E40" s="103">
        <f t="shared" si="2"/>
        <v>75326</v>
      </c>
      <c r="F40" s="103">
        <f t="shared" si="2"/>
        <v>107501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FRIENDS FOR YOUTH</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646127.0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309849.0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4000.0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3690.0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8478.0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116798.0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81197.0</v>
      </c>
      <c r="E12" s="108">
        <f>D11-D12</f>
        <v>35601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1007745</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35712.0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35712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972033.0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972033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1007745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FRIENDS FOR YOUTH</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737837</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8083</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729754</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60812.83333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955976</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15.71997139</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972033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737837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61486.41667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15.8089063</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737837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61486.41667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0</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15.71997139</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805209</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862289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0.9338040958</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346701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79468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426169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737837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0.5775923409</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52746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346701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0.1521368557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555010</v>
      </c>
      <c r="E41" s="164">
        <f t="shared" ref="E41:E44" si="1">D41/$D$44</f>
        <v>0.7522122095</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75326</v>
      </c>
      <c r="E42" s="164">
        <f t="shared" si="1"/>
        <v>0.1020902991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107501</v>
      </c>
      <c r="E43" s="164">
        <f t="shared" si="1"/>
        <v>0.1456974915</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737837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851458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107501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7.920465856</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972144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35712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27.22177419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1007745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FRIENDS FOR YOUTH</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113853.0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955184.0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9275.0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1069037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18048.0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4098.0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4992.0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-894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-894</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106868.0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28431.0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78437</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1164628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FRIENDS FOR YOUTH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94080</v>
      </c>
      <c r="D7" s="99">
        <v>47040.0</v>
      </c>
      <c r="E7" s="99">
        <v>18816.0</v>
      </c>
      <c r="F7" s="99">
        <v>28224.0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527131</v>
      </c>
      <c r="D9" s="99">
        <v>436588.0</v>
      </c>
      <c r="E9" s="99">
        <v>31308.0</v>
      </c>
      <c r="F9" s="99">
        <v>59235.0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74037</v>
      </c>
      <c r="D11" s="99">
        <v>58782.0</v>
      </c>
      <c r="E11" s="99">
        <v>4015.0</v>
      </c>
      <c r="F11" s="99">
        <v>11240.0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47804</v>
      </c>
      <c r="D12" s="99">
        <v>37954.0</v>
      </c>
      <c r="E12" s="99">
        <v>2593.0</v>
      </c>
      <c r="F12" s="99">
        <v>7257.0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5991</v>
      </c>
      <c r="D16" s="99">
        <v>0.0</v>
      </c>
      <c r="E16" s="99">
        <v>5991.0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67508</v>
      </c>
      <c r="D20" s="99">
        <v>40505.0</v>
      </c>
      <c r="E20" s="99">
        <v>27003.0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11022</v>
      </c>
      <c r="D22" s="99">
        <v>8818.0</v>
      </c>
      <c r="E22" s="99">
        <v>1102.0</v>
      </c>
      <c r="F22" s="99">
        <v>1102.0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4783</v>
      </c>
      <c r="D23" s="99">
        <v>3827.0</v>
      </c>
      <c r="E23" s="99">
        <v>478.0</v>
      </c>
      <c r="F23" s="99">
        <v>478.0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27137</v>
      </c>
      <c r="D25" s="99">
        <v>21709.0</v>
      </c>
      <c r="E25" s="99">
        <v>2714.0</v>
      </c>
      <c r="F25" s="99">
        <v>2714.0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10027</v>
      </c>
      <c r="D26" s="99">
        <v>7967.0</v>
      </c>
      <c r="E26" s="99">
        <v>2060.0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6897</v>
      </c>
      <c r="D28" s="99">
        <v>2759.0</v>
      </c>
      <c r="E28" s="99">
        <v>4138.0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10930</v>
      </c>
      <c r="D31" s="99">
        <v>0.0</v>
      </c>
      <c r="E31" s="99">
        <v>10930.0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24174</v>
      </c>
      <c r="D32" s="99">
        <v>19340.0</v>
      </c>
      <c r="E32" s="99">
        <v>2417.0</v>
      </c>
      <c r="F32" s="99">
        <v>2417.0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46" t="s">
        <v>238</v>
      </c>
      <c r="C34" s="98">
        <f t="shared" si="1"/>
        <v>4566</v>
      </c>
      <c r="D34" s="99">
        <v>3425.0</v>
      </c>
      <c r="E34" s="99">
        <v>228.0</v>
      </c>
      <c r="F34" s="99">
        <v>913.0</v>
      </c>
      <c r="G34" s="43"/>
      <c r="H34" s="43"/>
      <c r="I34" s="43"/>
      <c r="J34" s="43"/>
      <c r="K34" s="43"/>
      <c r="L34" s="43"/>
      <c r="M34" s="43"/>
      <c r="N34" s="43"/>
      <c r="O34" s="43"/>
      <c r="P34" s="43"/>
      <c r="Q34" s="43"/>
      <c r="R34" s="43"/>
      <c r="S34" s="43"/>
      <c r="T34" s="43"/>
      <c r="U34" s="43"/>
      <c r="V34" s="43"/>
      <c r="W34" s="43"/>
      <c r="X34" s="43"/>
      <c r="Y34" s="43"/>
      <c r="Z34" s="43"/>
    </row>
    <row r="35">
      <c r="A35" s="45" t="s">
        <v>48</v>
      </c>
      <c r="B35" s="102" t="s">
        <v>239</v>
      </c>
      <c r="C35" s="98">
        <f t="shared" si="1"/>
        <v>184942</v>
      </c>
      <c r="D35" s="99">
        <v>184942.0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1140</v>
      </c>
      <c r="D36" s="99">
        <v>456.0</v>
      </c>
      <c r="E36" s="99">
        <v>684.0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240</v>
      </c>
      <c r="C37" s="98">
        <f t="shared" si="1"/>
        <v>26303</v>
      </c>
      <c r="D37" s="99">
        <v>26303.0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71325</v>
      </c>
      <c r="D38" s="99">
        <v>45084.0</v>
      </c>
      <c r="E38" s="99">
        <v>8262.0</v>
      </c>
      <c r="F38" s="99">
        <v>17979.0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1199797</v>
      </c>
      <c r="D40" s="103">
        <f t="shared" si="2"/>
        <v>945499</v>
      </c>
      <c r="E40" s="103">
        <f t="shared" si="2"/>
        <v>122739</v>
      </c>
      <c r="F40" s="103">
        <f t="shared" si="2"/>
        <v>131559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FRIENDS FOR YOUTH</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404435.0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200000.0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3690.0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8435.0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122542.0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92505.0</v>
      </c>
      <c r="E12" s="108">
        <f>D11-D12</f>
        <v>30037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360477.0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1007074</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32910.0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32910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974164.0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974164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1007074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