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<sst xmlns="http://schemas.openxmlformats.org/spreadsheetml/2006/main" count="876" uniqueCount="253">
  <si>
    <t>ALLIANCE FOR JUSTICE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</si>
  <si>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</si>
  <si>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</si>
  <si>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</si>
  <si>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</si>
  <si>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</si>
  <si>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</si>
  <si>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</si>
  <si>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</si>
  <si>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</si>
  <si>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</si>
  <si>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</si>
  <si>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</si>
  <si>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</si>
  <si>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</si>
  <si>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</si>
  <si>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</si>
  <si>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</si>
  <si>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</si>
  <si>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</si>
  <si>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</si>
  <si>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</si>
  <si>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</si>
  <si>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</si>
  <si>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</si>
  <si>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</si>
  <si>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</si>
  <si>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</si>
  <si>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</si>
  <si>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</si>
  <si>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</si>
  <si>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</si>
  <si>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</si>
  <si>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</si>
  <si>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</si>
  <si>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</si>
  <si>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</si>
  <si>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</si>
  <si>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</si>
  <si>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</si>
  <si>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</si>
  <si>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</si>
  <si>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</si>
  <si>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</si>
  <si>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</si>
  <si>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</si>
  <si>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</si>
  <si>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</si>
  <si>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</si>
  <si>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</si>
  <si>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</si>
  <si>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</si>
  <si>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</si>
  <si>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</si>
  <si>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</si>
  <si>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</si>
  <si>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</si>
  <si>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</si>
  <si>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</si>
  <si>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</si>
  <si>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</si>
  <si>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</si>
  <si>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</si>
  <si>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</si>
  <si>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CONTRACT REVENUE</t>
  </si>
  <si>
    <t>MEMBERSHIP</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</si>
  <si>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</si>
  <si>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</si>
  <si>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</si>
  <si>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</si>
  <si>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</si>
  <si>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</si>
  <si>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</si>
  <si>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</si>
  <si>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</si>
  <si>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</si>
  <si>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</si>
  <si>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</si>
  <si>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</si>
  <si>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</si>
  <si>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</si>
  <si>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</si>
  <si>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</si>
  <si>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</si>
  <si>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</si>
  <si>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</si>
  <si>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</si>
  <si>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</si>
  <si>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</si>
  <si>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</si>
  <si>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</si>
  <si>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</si>
  <si>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</si>
  <si>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</si>
  <si>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</si>
  <si>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</si>
  <si>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</si>
  <si>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</si>
  <si>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</si>
  <si>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</si>
  <si>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</si>
  <si>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</si>
  <si>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</si>
  <si>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</si>
  <si>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</si>
  <si>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</si>
  <si>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</si>
  <si>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</si>
  <si>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</si>
  <si>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</si>
  <si>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</si>
  <si>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</si>
  <si>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</si>
  <si>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</si>
  <si>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</si>
  <si>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</si>
  <si>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</si>
  <si>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</si>
  <si>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</si>
  <si>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</si>
  <si>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</si>
  <si>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</si>
  <si>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</si>
  <si>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</si>
  <si>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</si>
  <si>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</si>
  <si>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</si>
  <si>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</si>
  <si>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</si>
  <si>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</si>
  <si>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</si>
  <si>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</si>
  <si>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</si>
  <si>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</si>
  <si>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</si>
  <si>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</si>
  <si>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BOOKS AND PERIODICALS</t>
  </si>
  <si>
    <t>DUES AND LICENSES</t>
  </si>
  <si>
    <t>RECRUITING AND HIRING</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</si>
  <si>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</si>
  <si>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</si>
  <si>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</si>
  <si>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</si>
  <si>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</si>
  <si>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</si>
  <si>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</si>
  <si>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</si>
  <si>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</si>
  <si>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</si>
  <si>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</si>
  <si>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</si>
  <si>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</si>
  <si>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</si>
  <si>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</si>
  <si>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</si>
  <si>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</si>
  <si>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</si>
  <si>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</si>
  <si>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</si>
  <si>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</si>
  <si>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</si>
  <si>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</si>
  <si>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</si>
  <si>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</si>
  <si>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</si>
  <si>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</si>
  <si>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</si>
  <si>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</si>
  <si>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</si>
  <si>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</si>
  <si>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</si>
  <si>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</si>
  <si>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</si>
  <si>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</si>
  <si>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</si>
  <si>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</si>
  <si>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</si>
  <si>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</si>
  <si>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</si>
  <si>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</si>
  <si>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</si>
  <si>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</si>
  <si>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</si>
  <si>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</si>
  <si>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</si>
  <si>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</si>
  <si>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</si>
  <si>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</si>
  <si>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</si>
  <si>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</si>
  <si>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</si>
  <si>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</si>
  <si>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</si>
  <si>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</si>
  <si>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</si>
  <si>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</si>
  <si>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</si>
  <si>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</si>
  <si>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</si>
  <si>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</si>
  <si>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</si>
  <si>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</si>
  <si>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</si>
  <si>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</si>
  <si>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</si>
  <si>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</si>
  <si>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</si>
  <si>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</si>
  <si>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</si>
  <si>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</si>
  <si>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</si>
  <si>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</si>
  <si>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</si>
  <si>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</si>
  <si>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</si>
  <si>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</si>
  <si>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</si>
  <si>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</si>
  <si>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</si>
  <si>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</si>
  <si>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</si>
  <si>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</si>
  <si>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</si>
  <si>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</si>
  <si>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</si>
  <si>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</si>
  <si>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</si>
  <si>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</si>
  <si>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</si>
  <si>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</si>
  <si>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</si>
  <si>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</si>
  <si>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</si>
  <si>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</si>
  <si>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</si>
  <si>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</si>
  <si>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</si>
  <si>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</si>
  <si>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</si>
  <si>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PUBLICATION SALES</t>
  </si>
  <si>
    <r>
      <rPr>
        <rFont val="Roboto"/>
        <color rgb="FF000000"/>
        <sz val="10.0"/>
      </rPr>
      <t xml:space="preserve">Gross amount from sales of </t>
    </r>
    <r>
      <rPr>
        <rFont val="Roboto"/>
        <color rgb="FF000000"/>
        <sz val="10.0"/>
      </rPr>
      <t>assets other than inventory</t>
    </r>
  </si>
  <si>
    <t>DIGITAL MEDIA</t>
  </si>
  <si>
    <t>SPONSORSHIPS</t>
  </si>
  <si>
    <r>
      <rPr>
        <rFont val="Roboto"/>
        <b/>
        <color rgb="FF000000"/>
        <sz val="10.0"/>
      </rPr>
      <t xml:space="preserve">Program Expenses </t>
    </r>
    <r>
      <rPr>
        <rFont val="Roboto"/>
        <b/>
        <i/>
        <color rgb="FF000000"/>
        <sz val="10.0"/>
      </rPr>
      <t xml:space="preserve">(Program Efficiency Ratio) </t>
    </r>
  </si>
  <si>
    <t>HONORARIUM</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</si>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</sst>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ALLIANCE FOR JUSTICE</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2023'!C40</f>
        <v>8836673</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2023'!C31</f>
        <v>123595</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8713078</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726089.8333</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2023'!E2+'Balance Sheet 2023'!E3</f>
        <v>3905504</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5.378816533</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2023'!E30</f>
        <v>9690359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2023'!C40</f>
        <v>8836673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736389.4167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13.15928608</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2023'!E13:E15)</f>
        <v>7802148</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2023'!C40</f>
        <v>8836673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736389.4167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10.59513869</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15.97395522</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2023'!E2:E7,'Revenues 2023'!F10:F15)</f>
        <v>6354626</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2023'!F44</f>
        <v>7371280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0.8620790419</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2023'!C7:C9)</f>
        <v>4877731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2023'!C10:C12)</f>
        <v>1039652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5917383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2023'!C40</f>
        <v>8836673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0.6696392409</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2023'!C10:C11)</f>
        <v>652372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2023'!C7:C9)</f>
        <v>4877731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0.1337449728</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243</v>
      </c>
      <c r="D41" s="75">
        <f>'Expenses 2023'!D40</f>
        <v>6059006</v>
      </c>
      <c r="E41" s="164">
        <f t="shared" ref="E41:E44" si="1">D41/$D$44</f>
        <v>0.6856659741</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2023'!E40</f>
        <v>1757502</v>
      </c>
      <c r="E42" s="164">
        <f t="shared" si="1"/>
        <v>0.1988872962</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2023'!F40</f>
        <v>1020165</v>
      </c>
      <c r="E43" s="164">
        <f t="shared" si="1"/>
        <v>0.1154467298</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8836673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2023'!F9</f>
        <v>6354626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2023'!F40</f>
        <v>1020165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6.229017855</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2023'!E2:E10)</f>
        <v>9446065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2023'!E19:E22)</f>
        <v>74159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127.3758411</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2023'!E18</f>
        <v>21754702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ALLIANCE FOR JUSTICE</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3672076.0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391117.0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3672076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677795.0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149301.0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244</v>
      </c>
      <c r="D12" s="61"/>
      <c r="E12" s="61"/>
      <c r="F12" s="62">
        <v>2850.0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239</v>
      </c>
      <c r="D13" s="61"/>
      <c r="E13" s="61"/>
      <c r="F13" s="62">
        <v>1600.0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831546</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271908.0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168955.0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168955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168955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245</v>
      </c>
      <c r="D26" s="50">
        <v>2949697.0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2911441.0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38256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38256</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15000.0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49606.0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-34606</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4216.0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4216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4952351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ALLIANCE FOR JUSTICE</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635945</v>
      </c>
      <c r="D3" s="99">
        <v>635945.0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608016</v>
      </c>
      <c r="D7" s="99">
        <v>388770.0</v>
      </c>
      <c r="E7" s="99">
        <v>137716.0</v>
      </c>
      <c r="F7" s="99">
        <v>81530.0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4328080</v>
      </c>
      <c r="D9" s="99">
        <v>2767405.0</v>
      </c>
      <c r="E9" s="99">
        <v>980311.0</v>
      </c>
      <c r="F9" s="99">
        <v>580364.0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253960</v>
      </c>
      <c r="D10" s="99">
        <v>162384.0</v>
      </c>
      <c r="E10" s="99">
        <v>57522.0</v>
      </c>
      <c r="F10" s="99">
        <v>34054.0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471492</v>
      </c>
      <c r="D11" s="99">
        <v>301475.0</v>
      </c>
      <c r="E11" s="99">
        <v>106793.0</v>
      </c>
      <c r="F11" s="99">
        <v>63224.0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405200</v>
      </c>
      <c r="D12" s="99">
        <v>259088.0</v>
      </c>
      <c r="E12" s="99">
        <v>91778.0</v>
      </c>
      <c r="F12" s="99">
        <v>54334.0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76953</v>
      </c>
      <c r="D15" s="99">
        <v>40036.0</v>
      </c>
      <c r="E15" s="99">
        <v>36917.0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244845</v>
      </c>
      <c r="D16" s="99">
        <v>134685.0</v>
      </c>
      <c r="E16" s="99">
        <v>52214.0</v>
      </c>
      <c r="F16" s="99">
        <v>57946.0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50269</v>
      </c>
      <c r="D19" s="99">
        <v>0.0</v>
      </c>
      <c r="E19" s="99">
        <v>50269.0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537372</v>
      </c>
      <c r="D20" s="99">
        <v>388918.0</v>
      </c>
      <c r="E20" s="99">
        <v>77877.0</v>
      </c>
      <c r="F20" s="99">
        <v>70577.0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59271</v>
      </c>
      <c r="D21" s="99">
        <v>59271.0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72125</v>
      </c>
      <c r="D22" s="99">
        <v>98933.0</v>
      </c>
      <c r="E22" s="99">
        <v>-63393.0</v>
      </c>
      <c r="F22" s="99">
        <v>36585.0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121642</v>
      </c>
      <c r="D23" s="99">
        <v>858.0</v>
      </c>
      <c r="E23" s="99">
        <v>119.0</v>
      </c>
      <c r="F23" s="99">
        <v>120665.0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777694</v>
      </c>
      <c r="D25" s="99">
        <v>502884.0</v>
      </c>
      <c r="E25" s="99">
        <v>102456.0</v>
      </c>
      <c r="F25" s="99">
        <v>172354.0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114893</v>
      </c>
      <c r="D26" s="99">
        <v>89930.0</v>
      </c>
      <c r="E26" s="99">
        <v>14362.0</v>
      </c>
      <c r="F26" s="99">
        <v>10601.0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114180</v>
      </c>
      <c r="D28" s="99">
        <v>100243.0</v>
      </c>
      <c r="E28" s="99">
        <v>364.0</v>
      </c>
      <c r="F28" s="99">
        <v>13573.0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164287</v>
      </c>
      <c r="D31" s="99">
        <v>38610.0</v>
      </c>
      <c r="E31" s="99">
        <v>117224.0</v>
      </c>
      <c r="F31" s="99">
        <v>8453.0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26001</v>
      </c>
      <c r="D32" s="99">
        <v>17915.0</v>
      </c>
      <c r="E32" s="99">
        <v>5144.0</v>
      </c>
      <c r="F32" s="99">
        <v>2942.0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241</v>
      </c>
      <c r="C34" s="98">
        <f t="shared" si="1"/>
        <v>139535</v>
      </c>
      <c r="D34" s="99">
        <v>101785.0</v>
      </c>
      <c r="E34" s="99">
        <v>37750.0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35930</v>
      </c>
      <c r="D35" s="99">
        <v>34937.0</v>
      </c>
      <c r="E35" s="99">
        <v>993.0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28410</v>
      </c>
      <c r="D38" s="99">
        <v>19122.0</v>
      </c>
      <c r="E38" s="99">
        <v>5860.0</v>
      </c>
      <c r="F38" s="99">
        <v>3428.0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9266100</v>
      </c>
      <c r="D40" s="103">
        <f t="shared" si="2"/>
        <v>6143194</v>
      </c>
      <c r="E40" s="103">
        <f t="shared" si="2"/>
        <v>1812276</v>
      </c>
      <c r="F40" s="103">
        <f t="shared" si="2"/>
        <v>1310630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ALLIANCE FOR JUSTICE</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1089497.0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2968018.0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2617719.0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128040.0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109395.0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1834364.0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1319473.0</v>
      </c>
      <c r="E12" s="108">
        <f>D11-D12</f>
        <v>514891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6496088.0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3222147.0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17145795</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194603.0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4534701.0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4729304</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7273415.0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5143076.0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12416491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17145795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ALLIANCE FOR JUSTICE</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2024'!C40</f>
        <v>9266100</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2024'!C31</f>
        <v>164287</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9101813</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758484.4167</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2024'!E2+'Balance Sheet 2024'!E3</f>
        <v>4057515</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5.349503445</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2024'!E30</f>
        <v>7273415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2024'!C40</f>
        <v>9266100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772175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9.419386797</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2024'!E13:E15)</f>
        <v>6496088</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2024'!C40</f>
        <v>9266100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772175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8.412714734</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13.76221818</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2024'!E2:E7,'Revenues 2024'!F10:F15)</f>
        <v>3672076</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2024'!F44</f>
        <v>4952351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0.7414813692</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2024'!C7:C9)</f>
        <v>4936096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2024'!C10:C12)</f>
        <v>1130652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6066748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2024'!C40</f>
        <v>9266100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0.6547250731</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2024'!C10:C11)</f>
        <v>725452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2024'!C7:C9)</f>
        <v>4936096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0.1469687786</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246</v>
      </c>
      <c r="D41" s="75">
        <f>'Expenses 2024'!D40</f>
        <v>6143194</v>
      </c>
      <c r="E41" s="164">
        <f t="shared" ref="E41:E44" si="1">D41/$D$44</f>
        <v>0.662975146</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2024'!E40</f>
        <v>1812276</v>
      </c>
      <c r="E42" s="164">
        <f t="shared" si="1"/>
        <v>0.1955813125</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2024'!F40</f>
        <v>1310630</v>
      </c>
      <c r="E43" s="164">
        <f t="shared" si="1"/>
        <v>0.1414435415</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9266100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2024'!F9</f>
        <v>3672076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2024'!F40</f>
        <v>1310630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2.801764037</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2024'!E2:E10)</f>
        <v>6912669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2024'!E19:E22)</f>
        <v>194603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35.52190357</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2024'!E18</f>
        <v>17145795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ALLIANCE FOR JUSTICE</v>
      </c>
      <c r="B1" s="2" t="s">
        <v>247</v>
      </c>
      <c r="C1" s="138"/>
      <c r="D1" s="138"/>
      <c r="E1" s="138"/>
      <c r="F1" s="139"/>
      <c r="G1" s="139"/>
      <c r="H1" s="139"/>
      <c r="I1" s="43"/>
      <c r="J1" s="43"/>
      <c r="K1" s="43"/>
      <c r="L1" s="43"/>
      <c r="M1" s="43"/>
      <c r="N1" s="43"/>
      <c r="O1" s="43"/>
      <c r="P1" s="43"/>
      <c r="Q1" s="43"/>
      <c r="R1" s="43"/>
      <c r="S1" s="43"/>
      <c r="T1" s="43"/>
      <c r="U1" s="43"/>
      <c r="V1" s="43"/>
      <c r="W1" s="43"/>
      <c r="X1" s="43"/>
      <c r="Y1" s="43"/>
    </row>
    <row r="2">
      <c r="A2" s="140" t="s">
        <v>182</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183</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8"/>
      <c r="B5" s="49"/>
      <c r="C5" s="147" t="s">
        <v>182</v>
      </c>
      <c r="D5" s="176">
        <f>'Ratios 2022'!D8</f>
        <v>8.342762177</v>
      </c>
      <c r="E5" s="176">
        <f>'Ratios 2023'!D8</f>
        <v>5.378816533</v>
      </c>
      <c r="F5" s="176">
        <f>'Ratios 2024'!D8</f>
        <v>5.349503445</v>
      </c>
      <c r="G5" s="176">
        <f>average(D5:F5)</f>
        <v>6.357027385</v>
      </c>
      <c r="H5" s="149" t="s">
        <v>189</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190</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191</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8"/>
      <c r="B10" s="49"/>
      <c r="C10" s="147" t="s">
        <v>190</v>
      </c>
      <c r="D10" s="148">
        <f>'Ratios 2022'!D14</f>
        <v>14.61219916</v>
      </c>
      <c r="E10" s="148">
        <f>'Ratios 2023'!D14</f>
        <v>13.15928608</v>
      </c>
      <c r="F10" s="148">
        <f>'Ratios 2024'!D14</f>
        <v>9.419386797</v>
      </c>
      <c r="G10" s="176">
        <f>average(D10:F10)</f>
        <v>12.39695734</v>
      </c>
      <c r="H10" s="149" t="s">
        <v>189</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195</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196</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8"/>
      <c r="B15" s="49"/>
      <c r="C15" s="147" t="s">
        <v>198</v>
      </c>
      <c r="D15" s="179">
        <f>'Ratios 2022'!D20</f>
        <v>10.11517369</v>
      </c>
      <c r="E15" s="179">
        <f>'Ratios 2023'!D20</f>
        <v>10.59513869</v>
      </c>
      <c r="F15" s="179">
        <f>'Ratios 2024'!D20</f>
        <v>8.412714734</v>
      </c>
      <c r="G15" s="176">
        <f>average(D15:F15)</f>
        <v>9.707675706</v>
      </c>
      <c r="H15" s="149" t="s">
        <v>189</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200</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201</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8"/>
      <c r="B20" s="49"/>
      <c r="C20" s="147" t="s">
        <v>200</v>
      </c>
      <c r="D20" s="162">
        <f>'Ratios 2022'!D26</f>
        <v>0.8675900779</v>
      </c>
      <c r="E20" s="162">
        <f>'Ratios 2023'!D26</f>
        <v>0.8620790419</v>
      </c>
      <c r="F20" s="162">
        <f>'Ratios 2024'!D26</f>
        <v>0.7414813692</v>
      </c>
      <c r="G20" s="180">
        <f>average(D20:F20)</f>
        <v>0.8237168297</v>
      </c>
      <c r="H20" s="149" t="s">
        <v>204</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205</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206</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8"/>
      <c r="B25" s="49"/>
      <c r="C25" s="147" t="s">
        <v>210</v>
      </c>
      <c r="D25" s="162">
        <f>'Ratios 2022'!D33</f>
        <v>0.6528044021</v>
      </c>
      <c r="E25" s="162">
        <f>'Ratios 2023'!D33</f>
        <v>0.6696392409</v>
      </c>
      <c r="F25" s="162">
        <f>'Ratios 2024'!D33</f>
        <v>0.6547250731</v>
      </c>
      <c r="G25" s="180">
        <f>average(D25:F25)</f>
        <v>0.6590562387</v>
      </c>
      <c r="H25" s="149" t="s">
        <v>211</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212</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213</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8"/>
      <c r="B30" s="49"/>
      <c r="C30" s="147" t="s">
        <v>212</v>
      </c>
      <c r="D30" s="162">
        <f>'Ratios 2022'!D38</f>
        <v>0.1491713042</v>
      </c>
      <c r="E30" s="162">
        <f>'Ratios 2023'!D38</f>
        <v>0.1337449728</v>
      </c>
      <c r="F30" s="162">
        <f>'Ratios 2024'!D38</f>
        <v>0.1469687786</v>
      </c>
      <c r="G30" s="180">
        <f>average(D30:F30)</f>
        <v>0.1432950185</v>
      </c>
      <c r="H30" s="149" t="s">
        <v>215</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216</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217</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8"/>
      <c r="B35" s="49"/>
      <c r="C35" s="147" t="s">
        <v>252</v>
      </c>
      <c r="D35" s="162">
        <f>'Ratios 2022'!E41</f>
        <v>0.6757549967</v>
      </c>
      <c r="E35" s="162">
        <f>'Ratios 2023'!E41</f>
        <v>0.6856659741</v>
      </c>
      <c r="F35" s="162">
        <f>'Ratios 2024'!E41</f>
        <v>0.662975146</v>
      </c>
      <c r="G35" s="180">
        <f t="shared" ref="G35:G37" si="1">average(D35:F35)</f>
        <v>0.6747987056</v>
      </c>
      <c r="H35" s="180"/>
      <c r="I35" s="43"/>
      <c r="J35" s="43"/>
      <c r="K35" s="43"/>
      <c r="L35" s="43"/>
      <c r="M35" s="43"/>
      <c r="N35" s="43"/>
      <c r="O35" s="43"/>
      <c r="P35" s="43"/>
      <c r="Q35" s="43"/>
      <c r="R35" s="43"/>
      <c r="S35" s="43"/>
      <c r="T35" s="43"/>
      <c r="U35" s="43"/>
      <c r="V35" s="43"/>
      <c r="W35" s="43"/>
      <c r="X35" s="43"/>
      <c r="Y35" s="43"/>
    </row>
    <row r="36">
      <c r="A36" s="138"/>
      <c r="B36" s="52"/>
      <c r="C36" s="147" t="s">
        <v>219</v>
      </c>
      <c r="D36" s="162">
        <f>'Ratios 2022'!E42</f>
        <v>0.2351881609</v>
      </c>
      <c r="E36" s="162">
        <f>'Ratios 2023'!E42</f>
        <v>0.1988872962</v>
      </c>
      <c r="F36" s="162">
        <f>'Ratios 2024'!E42</f>
        <v>0.1955813125</v>
      </c>
      <c r="G36" s="180">
        <f t="shared" si="1"/>
        <v>0.2098855899</v>
      </c>
      <c r="H36" s="180"/>
      <c r="I36" s="43"/>
      <c r="J36" s="43"/>
      <c r="K36" s="43"/>
      <c r="L36" s="43"/>
      <c r="M36" s="43"/>
      <c r="N36" s="43"/>
      <c r="O36" s="43"/>
      <c r="P36" s="43"/>
      <c r="Q36" s="43"/>
      <c r="R36" s="43"/>
      <c r="S36" s="43"/>
      <c r="T36" s="43"/>
      <c r="U36" s="43"/>
      <c r="V36" s="43"/>
      <c r="W36" s="43"/>
      <c r="X36" s="43"/>
      <c r="Y36" s="43"/>
    </row>
    <row r="37">
      <c r="A37" s="138"/>
      <c r="B37" s="181"/>
      <c r="C37" s="147" t="s">
        <v>220</v>
      </c>
      <c r="D37" s="162">
        <f>'Ratios 2022'!E43</f>
        <v>0.08905684233</v>
      </c>
      <c r="E37" s="162">
        <f>'Ratios 2023'!E43</f>
        <v>0.1154467298</v>
      </c>
      <c r="F37" s="162">
        <f>'Ratios 2024'!E43</f>
        <v>0.1414435415</v>
      </c>
      <c r="G37" s="180">
        <f t="shared" si="1"/>
        <v>0.1153157045</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221</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222</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8"/>
      <c r="B42" s="49"/>
      <c r="C42" s="147" t="s">
        <v>225</v>
      </c>
      <c r="D42" s="165">
        <f>'Ratios 2022'!D49</f>
        <v>16.16799866</v>
      </c>
      <c r="E42" s="165">
        <f>'Ratios 2023'!D49</f>
        <v>6.229017855</v>
      </c>
      <c r="F42" s="165">
        <f>'Ratios 2024'!D49</f>
        <v>2.801764037</v>
      </c>
      <c r="G42" s="182">
        <f>average(D42:F42)</f>
        <v>8.399593518</v>
      </c>
      <c r="H42" s="149" t="s">
        <v>226</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227</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228</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8"/>
      <c r="B47" s="49"/>
      <c r="C47" s="147" t="s">
        <v>231</v>
      </c>
      <c r="D47" s="148">
        <f>'Ratios 2022'!D54</f>
        <v>33.44591203</v>
      </c>
      <c r="E47" s="148">
        <f>'Ratios 2023'!D54</f>
        <v>127.3758411</v>
      </c>
      <c r="F47" s="148">
        <f>'Ratios 2024'!D54</f>
        <v>35.52190357</v>
      </c>
      <c r="G47" s="176">
        <f>average(D47:F47)</f>
        <v>65.44788557</v>
      </c>
      <c r="H47" s="149" t="s">
        <v>232</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233</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234</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8"/>
      <c r="B52" s="49"/>
      <c r="C52" s="147" t="s">
        <v>237</v>
      </c>
      <c r="D52" s="183">
        <f>'Ratios 2022'!D59</f>
        <v>0</v>
      </c>
      <c r="E52" s="183">
        <f>'Ratios 2023'!D59</f>
        <v>0</v>
      </c>
      <c r="F52" s="183">
        <f>'Ratios 2024'!D59</f>
        <v>0</v>
      </c>
      <c r="G52" s="184">
        <f>average(D52:F52)</f>
        <v>0</v>
      </c>
      <c r="H52" s="149" t="s">
        <v>238</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ALLIANCE FOR JUSTICE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ALLIANCE FOR JUSTICE</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565960.0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1.0635569E7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357943.0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11201529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623009.0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177223.0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800232</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145278.0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72741.0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72741</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72741</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732049.0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600303.0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131746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131746</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79781.0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172758.0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-92977</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200.0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200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12258749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ALLIANCE FOR JUSTICE</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456705</v>
      </c>
      <c r="D3" s="99">
        <v>456705.0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291016</v>
      </c>
      <c r="D7" s="99">
        <v>189799.0</v>
      </c>
      <c r="E7" s="99">
        <v>71723.0</v>
      </c>
      <c r="F7" s="99">
        <v>29494.0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3831667</v>
      </c>
      <c r="D9" s="99">
        <v>2498995.0</v>
      </c>
      <c r="E9" s="99">
        <v>944345.0</v>
      </c>
      <c r="F9" s="99">
        <v>388327.0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130129</v>
      </c>
      <c r="D10" s="99">
        <v>84870.0</v>
      </c>
      <c r="E10" s="99">
        <v>32071.0</v>
      </c>
      <c r="F10" s="99">
        <v>13188.0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484857</v>
      </c>
      <c r="D11" s="99">
        <v>316221.0</v>
      </c>
      <c r="E11" s="99">
        <v>119497.0</v>
      </c>
      <c r="F11" s="99">
        <v>49139.0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340847</v>
      </c>
      <c r="D12" s="99">
        <v>222299.0</v>
      </c>
      <c r="E12" s="99">
        <v>84004.0</v>
      </c>
      <c r="F12" s="99">
        <v>34544.0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10573</v>
      </c>
      <c r="D15" s="99">
        <v>0.0</v>
      </c>
      <c r="E15" s="99">
        <v>10573.0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73900</v>
      </c>
      <c r="D16" s="99">
        <v>45590.0</v>
      </c>
      <c r="E16" s="99">
        <v>21960.0</v>
      </c>
      <c r="F16" s="99">
        <v>6350.0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35357</v>
      </c>
      <c r="D19" s="99">
        <v>0.0</v>
      </c>
      <c r="E19" s="99">
        <v>35357.0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786226</v>
      </c>
      <c r="D20" s="99">
        <v>556191.0</v>
      </c>
      <c r="E20" s="99">
        <v>201074.0</v>
      </c>
      <c r="F20" s="99">
        <v>28961.0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45814</v>
      </c>
      <c r="D22" s="99">
        <v>23601.0</v>
      </c>
      <c r="E22" s="99">
        <v>19017.0</v>
      </c>
      <c r="F22" s="99">
        <v>3196.0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805593</v>
      </c>
      <c r="D25" s="99">
        <v>539387.0</v>
      </c>
      <c r="E25" s="99">
        <v>166241.0</v>
      </c>
      <c r="F25" s="99">
        <v>99965.0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101153</v>
      </c>
      <c r="D26" s="99">
        <v>51509.0</v>
      </c>
      <c r="E26" s="99">
        <v>34898.0</v>
      </c>
      <c r="F26" s="99">
        <v>14746.0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15178</v>
      </c>
      <c r="D28" s="99">
        <v>15178.0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146081</v>
      </c>
      <c r="D31" s="99">
        <v>82568.0</v>
      </c>
      <c r="E31" s="99">
        <v>50477.0</v>
      </c>
      <c r="F31" s="99">
        <v>13036.0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6526</v>
      </c>
      <c r="D32" s="99">
        <v>5523.0</v>
      </c>
      <c r="E32" s="99">
        <v>753.0</v>
      </c>
      <c r="F32" s="99">
        <v>250.0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98</v>
      </c>
      <c r="C34" s="98">
        <f t="shared" si="1"/>
        <v>75416</v>
      </c>
      <c r="D34" s="99">
        <v>54719.0</v>
      </c>
      <c r="E34" s="99">
        <v>15378.0</v>
      </c>
      <c r="F34" s="99">
        <v>5319.0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50654</v>
      </c>
      <c r="D35" s="99">
        <v>45227.0</v>
      </c>
      <c r="E35" s="99">
        <v>4935.0</v>
      </c>
      <c r="F35" s="99">
        <v>492.0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39441</v>
      </c>
      <c r="D36" s="99">
        <v>31449.0</v>
      </c>
      <c r="E36" s="99">
        <v>5971.0</v>
      </c>
      <c r="F36" s="99">
        <v>2021.0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30893</v>
      </c>
      <c r="D37" s="99">
        <v>23464.0</v>
      </c>
      <c r="E37" s="99">
        <v>5572.0</v>
      </c>
      <c r="F37" s="99">
        <v>1857.0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21511</v>
      </c>
      <c r="D38" s="99">
        <v>13766.0</v>
      </c>
      <c r="E38" s="99">
        <v>5809.0</v>
      </c>
      <c r="F38" s="99">
        <v>1936.0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7779537</v>
      </c>
      <c r="D40" s="103">
        <f t="shared" si="2"/>
        <v>5257061</v>
      </c>
      <c r="E40" s="103">
        <f t="shared" si="2"/>
        <v>1829655</v>
      </c>
      <c r="F40" s="103">
        <f t="shared" si="2"/>
        <v>692821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ALLIANCE FOR JUSTICE</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2124074.0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3182935.0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5803656.0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229693.0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95000.0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1683713.0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1031605.0</v>
      </c>
      <c r="E12" s="108">
        <f>D11-D12</f>
        <v>652108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6557614.0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4714135.0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23359215</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341906.0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6045356.0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6387262</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9473012.0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7498941.0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16971953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23359215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ALLIANCE FOR JUSTICE</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2022'!C40</f>
        <v>7779537</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2022'!C31</f>
        <v>146081</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7633456</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636121.3333</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2022'!E2+'Balance Sheet 2022'!E3</f>
        <v>5307009</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8.342762177</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2022'!E30</f>
        <v>9473012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2022'!C40</f>
        <v>7779537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648294.75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14.61219916</v>
      </c>
      <c r="E14" s="149" t="s">
        <v>189</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2022'!E13:E15)</f>
        <v>6557614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2022'!C40</f>
        <v>7779537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648294.75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10.11517369</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18.45793587</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2022'!E2:E7,'Revenues 2022'!F10:F15)</f>
        <v>10635569</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2022'!F44</f>
        <v>12258749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0.8675900779</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2022'!C7:C9)</f>
        <v>4122683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2022'!C10:C12)</f>
        <v>955833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5078516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2022'!C40</f>
        <v>7779537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0.6528044021</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2022'!C10:C11)</f>
        <v>614986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2022'!C7:C9)</f>
        <v>4122683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0.1491713042</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218</v>
      </c>
      <c r="D41" s="75">
        <f>'Expenses 2022'!D40</f>
        <v>5257061</v>
      </c>
      <c r="E41" s="164">
        <f t="shared" ref="E41:E44" si="1">D41/$D$44</f>
        <v>0.6757549967</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2022'!E40</f>
        <v>1829655</v>
      </c>
      <c r="E42" s="164">
        <f t="shared" si="1"/>
        <v>0.2351881609</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2022'!F40</f>
        <v>692821</v>
      </c>
      <c r="E43" s="164">
        <f t="shared" si="1"/>
        <v>0.08905684233</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7779537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2022'!F9</f>
        <v>11201529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2022'!F40</f>
        <v>692821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16.16799866</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2022'!E2:E10)</f>
        <v>11435358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2022'!E19:E22)</f>
        <v>341906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33.44591203</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2022'!E18</f>
        <v>23359215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ALLIANCE FOR JUSTICE</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6354626.0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205968.0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6354626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636752.0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146582.0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239</v>
      </c>
      <c r="D12" s="61"/>
      <c r="E12" s="61"/>
      <c r="F12" s="62">
        <v>1400.0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784734</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222243.0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92351.0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92351</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92351</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240</v>
      </c>
      <c r="D26" s="50">
        <v>555629.0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595825.0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-40196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-40196</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74939.0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152938.0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-77999</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35521.0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35521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7371280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ALLIANCE FOR JUSTICE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475000</v>
      </c>
      <c r="D3" s="99">
        <v>475000.0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295863</v>
      </c>
      <c r="D7" s="99">
        <v>189621.0</v>
      </c>
      <c r="E7" s="99">
        <v>68588.0</v>
      </c>
      <c r="F7" s="99">
        <v>37654.0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4581868</v>
      </c>
      <c r="D9" s="99">
        <v>2936550.0</v>
      </c>
      <c r="E9" s="99">
        <v>1062188.0</v>
      </c>
      <c r="F9" s="99">
        <v>583130.0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236044</v>
      </c>
      <c r="D10" s="99">
        <v>151282.0</v>
      </c>
      <c r="E10" s="99">
        <v>54721.0</v>
      </c>
      <c r="F10" s="99">
        <v>30041.0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416328</v>
      </c>
      <c r="D11" s="99">
        <v>266827.0</v>
      </c>
      <c r="E11" s="99">
        <v>96515.0</v>
      </c>
      <c r="F11" s="99">
        <v>52986.0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387280</v>
      </c>
      <c r="D12" s="99">
        <v>248210.0</v>
      </c>
      <c r="E12" s="99">
        <v>89781.0</v>
      </c>
      <c r="F12" s="99">
        <v>49289.0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34215</v>
      </c>
      <c r="D15" s="99">
        <v>29104.0</v>
      </c>
      <c r="E15" s="99">
        <v>5111.0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114796</v>
      </c>
      <c r="D16" s="99">
        <v>55578.0</v>
      </c>
      <c r="E16" s="99">
        <v>46232.0</v>
      </c>
      <c r="F16" s="99">
        <v>12986.0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49485</v>
      </c>
      <c r="D19" s="99">
        <v>0.0</v>
      </c>
      <c r="E19" s="99">
        <v>49485.0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462296</v>
      </c>
      <c r="D20" s="99">
        <v>397250.0</v>
      </c>
      <c r="E20" s="99">
        <v>49206.0</v>
      </c>
      <c r="F20" s="99">
        <v>15840.0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227254</v>
      </c>
      <c r="D21" s="99">
        <v>227254.0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48534</v>
      </c>
      <c r="D22" s="99">
        <v>28151.0</v>
      </c>
      <c r="E22" s="99">
        <v>13469.0</v>
      </c>
      <c r="F22" s="99">
        <v>6914.0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84708</v>
      </c>
      <c r="D23" s="99">
        <v>36416.0</v>
      </c>
      <c r="E23" s="99">
        <v>11579.0</v>
      </c>
      <c r="F23" s="99">
        <v>36713.0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808587</v>
      </c>
      <c r="D25" s="99">
        <v>592181.0</v>
      </c>
      <c r="E25" s="99">
        <v>85847.0</v>
      </c>
      <c r="F25" s="99">
        <v>130559.0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131702</v>
      </c>
      <c r="D26" s="99">
        <v>81602.0</v>
      </c>
      <c r="E26" s="99">
        <v>15854.0</v>
      </c>
      <c r="F26" s="99">
        <v>34246.0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20009</v>
      </c>
      <c r="D28" s="99">
        <v>14270.0</v>
      </c>
      <c r="E28" s="99">
        <v>3329.0</v>
      </c>
      <c r="F28" s="99">
        <v>2410.0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123595</v>
      </c>
      <c r="D31" s="99">
        <v>72802.0</v>
      </c>
      <c r="E31" s="99">
        <v>36254.0</v>
      </c>
      <c r="F31" s="99">
        <v>14539.0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16279</v>
      </c>
      <c r="D32" s="99">
        <v>7789.0</v>
      </c>
      <c r="E32" s="99">
        <v>7719.0</v>
      </c>
      <c r="F32" s="99">
        <v>771.0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241</v>
      </c>
      <c r="C34" s="98">
        <f t="shared" si="1"/>
        <v>119575</v>
      </c>
      <c r="D34" s="99">
        <v>119518.0</v>
      </c>
      <c r="E34" s="99">
        <v>0.0</v>
      </c>
      <c r="F34" s="99">
        <v>57.0</v>
      </c>
      <c r="G34" s="43"/>
      <c r="H34" s="43"/>
      <c r="I34" s="43"/>
      <c r="J34" s="43"/>
      <c r="K34" s="43"/>
      <c r="L34" s="43"/>
      <c r="M34" s="43"/>
      <c r="N34" s="43"/>
      <c r="O34" s="43"/>
      <c r="P34" s="43"/>
      <c r="Q34" s="43"/>
      <c r="R34" s="43"/>
      <c r="S34" s="43"/>
      <c r="T34" s="43"/>
      <c r="U34" s="43"/>
      <c r="V34" s="43"/>
      <c r="W34" s="43"/>
      <c r="X34" s="43"/>
      <c r="Y34" s="43"/>
      <c r="Z34" s="43"/>
    </row>
    <row r="35">
      <c r="A35" s="45" t="s">
        <v>48</v>
      </c>
      <c r="B35" s="102" t="s">
        <v>98</v>
      </c>
      <c r="C35" s="98">
        <f t="shared" si="1"/>
        <v>57828</v>
      </c>
      <c r="D35" s="99">
        <v>13066.0</v>
      </c>
      <c r="E35" s="99">
        <v>36705.0</v>
      </c>
      <c r="F35" s="99">
        <v>8057.0</v>
      </c>
      <c r="G35" s="43"/>
      <c r="H35" s="43"/>
      <c r="I35" s="43"/>
      <c r="J35" s="43"/>
      <c r="K35" s="43"/>
      <c r="L35" s="43"/>
      <c r="M35" s="43"/>
      <c r="N35" s="43"/>
      <c r="O35" s="43"/>
      <c r="P35" s="43"/>
      <c r="Q35" s="43"/>
      <c r="R35" s="43"/>
      <c r="S35" s="43"/>
      <c r="T35" s="43"/>
      <c r="U35" s="43"/>
      <c r="V35" s="43"/>
      <c r="W35" s="43"/>
      <c r="X35" s="43"/>
      <c r="Y35" s="43"/>
      <c r="Z35" s="43"/>
    </row>
    <row r="36">
      <c r="A36" s="45" t="s">
        <v>50</v>
      </c>
      <c r="B36" s="102" t="s">
        <v>242</v>
      </c>
      <c r="C36" s="98">
        <f t="shared" si="1"/>
        <v>50361</v>
      </c>
      <c r="D36" s="99">
        <v>50361.0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42906</v>
      </c>
      <c r="D37" s="99">
        <v>28482.0</v>
      </c>
      <c r="E37" s="99">
        <v>12622.0</v>
      </c>
      <c r="F37" s="99">
        <v>1802.0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52160</v>
      </c>
      <c r="D38" s="99">
        <v>37692.0</v>
      </c>
      <c r="E38" s="99">
        <v>12297.0</v>
      </c>
      <c r="F38" s="99">
        <v>2171.0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8836673</v>
      </c>
      <c r="D40" s="103">
        <f t="shared" si="2"/>
        <v>6059006</v>
      </c>
      <c r="E40" s="103">
        <f t="shared" si="2"/>
        <v>1757502</v>
      </c>
      <c r="F40" s="103">
        <f t="shared" si="2"/>
        <v>1020165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ALLIANCE FOR JUSTICE</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1998331.0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1907173.0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5399573.0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69695.0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71293.0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1828889.0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1154769.0</v>
      </c>
      <c r="E12" s="108">
        <f>D11-D12</f>
        <v>674120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7802148.0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3832369.0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21754702</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74159.0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5333857.0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5408016</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9690359.0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6656327.0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16346686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21754702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