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<sst xmlns="http://schemas.openxmlformats.org/spreadsheetml/2006/main" count="874" uniqueCount="254">
  <si>
    <t>CENTER FOR INTERNATIONAL ENVIRONMENTAL LAW</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</si>
  <si>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</si>
  <si>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</si>
  <si>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</si>
  <si>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</si>
  <si>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</si>
  <si>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</si>
  <si>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</si>
  <si>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</si>
  <si>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</si>
  <si>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</si>
  <si>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</si>
  <si>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</si>
  <si>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</si>
  <si>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</si>
  <si>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</si>
  <si>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</si>
  <si>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</si>
  <si>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</si>
  <si>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</si>
  <si>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</si>
  <si>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</si>
  <si>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</si>
  <si>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</si>
  <si>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</si>
  <si>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</si>
  <si>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</si>
  <si>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</si>
  <si>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</si>
  <si>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</si>
  <si>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</si>
  <si>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</si>
  <si>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</si>
  <si>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</si>
  <si>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</si>
  <si>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</si>
  <si>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</si>
  <si>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</si>
  <si>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</si>
  <si>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</si>
  <si>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</si>
  <si>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</si>
  <si>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</si>
  <si>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</si>
  <si>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</si>
  <si>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</si>
  <si>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</si>
  <si>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</si>
  <si>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</si>
  <si>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</si>
  <si>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</si>
  <si>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</si>
  <si>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</si>
  <si>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</si>
  <si>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</si>
  <si>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</si>
  <si>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</si>
  <si>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</si>
  <si>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</si>
  <si>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</si>
  <si>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</si>
  <si>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</si>
  <si>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</si>
  <si>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</si>
  <si>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OTHER CONTRACTS &amp; FEES</t>
  </si>
  <si>
    <t>INT'L GOV'T CONTRACTS &amp;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</si>
  <si>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</si>
  <si>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</si>
  <si>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</si>
  <si>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</si>
  <si>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</si>
  <si>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</si>
  <si>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</si>
  <si>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</si>
  <si>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</si>
  <si>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</si>
  <si>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</si>
  <si>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</si>
  <si>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</si>
  <si>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</si>
  <si>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</si>
  <si>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</si>
  <si>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</si>
  <si>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</si>
  <si>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</si>
  <si>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</si>
  <si>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</si>
  <si>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</si>
  <si>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</si>
  <si>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</si>
  <si>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</si>
  <si>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</si>
  <si>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</si>
  <si>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</si>
  <si>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</si>
  <si>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</si>
  <si>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</si>
  <si>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</si>
  <si>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</si>
  <si>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</si>
  <si>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</si>
  <si>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</si>
  <si>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</si>
  <si>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</si>
  <si>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</si>
  <si>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</si>
  <si>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</si>
  <si>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</si>
  <si>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</si>
  <si>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</si>
  <si>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</si>
  <si>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</si>
  <si>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</si>
  <si>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</si>
  <si>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</si>
  <si>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</si>
  <si>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</si>
  <si>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</si>
  <si>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</si>
  <si>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</si>
  <si>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</si>
  <si>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</si>
  <si>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</si>
  <si>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</si>
  <si>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</si>
  <si>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</si>
  <si>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</si>
  <si>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</si>
  <si>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</si>
  <si>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</si>
  <si>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</si>
  <si>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</si>
  <si>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</si>
  <si>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</si>
  <si>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</si>
  <si>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</si>
  <si>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ADMIN. FEES</t>
  </si>
  <si>
    <t>LEASE SERVICE FEE</t>
  </si>
  <si>
    <t xml:space="preserve"> STAFF 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</si>
  <si>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</si>
  <si>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</si>
  <si>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</si>
  <si>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</si>
  <si>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</si>
  <si>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</si>
  <si>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</si>
  <si>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</si>
  <si>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</si>
  <si>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</si>
  <si>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</si>
  <si>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</si>
  <si>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</si>
  <si>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</si>
  <si>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</si>
  <si>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</si>
  <si>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</si>
  <si>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</si>
  <si>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</si>
  <si>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</si>
  <si>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</si>
  <si>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</si>
  <si>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</si>
  <si>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</si>
  <si>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</si>
  <si>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</si>
  <si>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</si>
  <si>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</si>
  <si>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</si>
  <si>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</si>
  <si>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</si>
  <si>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</si>
  <si>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</si>
  <si>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</si>
  <si>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</si>
  <si>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</si>
  <si>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</si>
  <si>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</si>
  <si>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</si>
  <si>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</si>
  <si>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</si>
  <si>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</si>
  <si>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</si>
  <si>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</si>
  <si>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</si>
  <si>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</si>
  <si>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</si>
  <si>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</si>
  <si>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</si>
  <si>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</si>
  <si>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</si>
  <si>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</si>
  <si>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</si>
  <si>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</si>
  <si>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</si>
  <si>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</si>
  <si>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</si>
  <si>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</si>
  <si>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</si>
  <si>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</si>
  <si>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</si>
  <si>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</si>
  <si>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</si>
  <si>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</si>
  <si>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</si>
  <si>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</si>
  <si>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</si>
  <si>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</si>
  <si>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</si>
  <si>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</si>
  <si>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</si>
  <si>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</si>
  <si>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</si>
  <si>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</si>
  <si>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</si>
  <si>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</si>
  <si>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</si>
  <si>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</si>
  <si>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</si>
  <si>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</si>
  <si>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</si>
  <si>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</si>
  <si>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</si>
  <si>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</si>
  <si>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</si>
  <si>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</si>
  <si>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</si>
  <si>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</si>
  <si>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</si>
  <si>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</si>
  <si>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</si>
  <si>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</si>
  <si>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</si>
  <si>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</si>
  <si>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</si>
  <si>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</si>
  <si>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</si>
  <si>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</si>
  <si>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</si>
  <si>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</si>
  <si>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</si>
  <si>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STAFF TRAINING</t>
  </si>
  <si>
    <r>
      <rPr>
        <rFont val="Roboto"/>
        <b/>
        <color rgb="FF000000"/>
        <sz val="10.0"/>
      </rPr>
      <t xml:space="preserve">Program Expenses </t>
    </r>
    <r>
      <rPr>
        <rFont val="Roboto"/>
        <b/>
        <i/>
        <color rgb="FF000000"/>
        <sz val="10.0"/>
      </rPr>
      <t xml:space="preserve">(Program Efficiency Ratio) </t>
    </r>
  </si>
  <si>
    <t>INT'L GOV'T CONTRACTS</t>
  </si>
  <si>
    <r>
      <rPr>
        <rFont val="Roboto"/>
        <color rgb="FF000000"/>
        <sz val="10.0"/>
      </rPr>
      <t xml:space="preserve">Gross amount from sales of </t>
    </r>
    <r>
      <rPr>
        <rFont val="Roboto"/>
        <color rgb="FF000000"/>
        <sz val="10.0"/>
      </rPr>
      <t>assets other than inventory</t>
    </r>
  </si>
  <si>
    <t>SUBSCRIPTIONS &amp; PUB'L</t>
  </si>
  <si>
    <t>STAFF DEVELOPMENT</t>
  </si>
  <si>
    <t>MEMBERSHIP DUES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</si>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</sst>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CENTER FOR INTERNATIONAL ENVIRONMENTAL LAW</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7596542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27441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7569101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630758.4167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5655914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8.966846657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3602456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7596542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633045.1667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5.690677679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1665763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7596542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633045.1667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2.631349369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11.59819603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8997435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10266541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0.8763842661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4499054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998804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5497858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7596542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0.7237316663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493735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4499054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0.1097419591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6552476</v>
      </c>
      <c r="E41" s="165">
        <f t="shared" ref="E41:E44" si="1">D41/$D$44</f>
        <v>0.8625603597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889163</v>
      </c>
      <c r="E42" s="165">
        <f t="shared" si="1"/>
        <v>0.1170483886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154903</v>
      </c>
      <c r="E43" s="165">
        <f t="shared" si="1"/>
        <v>0.0203912517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7596542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8997435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154903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58.08431728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10851727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827531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13.11337823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12872458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FOR INTERNATIONAL ENVIRONMENTAL LAW</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4850040.0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4850040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1071048.0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127871.0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1198919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173203.0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8250.0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8250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8250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12725.0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12725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6243137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FOR INTERNATIONAL ENVIRONMENTAL LAW</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210500</v>
      </c>
      <c r="D3" s="99">
        <v>210500.0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20000</v>
      </c>
      <c r="D5" s="99">
        <v>20000.0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449513</v>
      </c>
      <c r="D7" s="99">
        <v>380505.0</v>
      </c>
      <c r="E7" s="99">
        <v>67794.0</v>
      </c>
      <c r="F7" s="99">
        <v>1214.0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5736962</v>
      </c>
      <c r="D9" s="99">
        <v>4856239.0</v>
      </c>
      <c r="E9" s="99">
        <v>865228.0</v>
      </c>
      <c r="F9" s="99">
        <v>15495.0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130448</v>
      </c>
      <c r="D10" s="99">
        <v>110422.0</v>
      </c>
      <c r="E10" s="99">
        <v>19674.0</v>
      </c>
      <c r="F10" s="99">
        <v>352.0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346208</v>
      </c>
      <c r="D11" s="99">
        <v>293060.0</v>
      </c>
      <c r="E11" s="99">
        <v>52213.0</v>
      </c>
      <c r="F11" s="99">
        <v>935.0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725205</v>
      </c>
      <c r="D12" s="99">
        <v>613873.0</v>
      </c>
      <c r="E12" s="99">
        <v>109373.0</v>
      </c>
      <c r="F12" s="99">
        <v>1959.0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20019</v>
      </c>
      <c r="D15" s="99">
        <v>14235.0</v>
      </c>
      <c r="E15" s="99">
        <v>5074.0</v>
      </c>
      <c r="F15" s="99">
        <v>710.0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52815</v>
      </c>
      <c r="D16" s="99">
        <v>37556.0</v>
      </c>
      <c r="E16" s="99">
        <v>13386.0</v>
      </c>
      <c r="F16" s="99">
        <v>1873.0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732833</v>
      </c>
      <c r="D20" s="99">
        <v>454505.0</v>
      </c>
      <c r="E20" s="99">
        <v>244159.0</v>
      </c>
      <c r="F20" s="99">
        <v>34169.0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6549</v>
      </c>
      <c r="D21" s="99">
        <v>4657.0</v>
      </c>
      <c r="E21" s="99">
        <v>1660.0</v>
      </c>
      <c r="F21" s="99">
        <v>232.0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89368</v>
      </c>
      <c r="D22" s="99">
        <v>28302.0</v>
      </c>
      <c r="E22" s="99">
        <v>49591.0</v>
      </c>
      <c r="F22" s="99">
        <v>11475.0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289788</v>
      </c>
      <c r="D25" s="99">
        <v>205625.0</v>
      </c>
      <c r="E25" s="99">
        <v>84163.0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745082</v>
      </c>
      <c r="D26" s="99">
        <v>541434.0</v>
      </c>
      <c r="E26" s="99">
        <v>203322.0</v>
      </c>
      <c r="F26" s="99">
        <v>326.0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103978</v>
      </c>
      <c r="D28" s="99">
        <v>75558.0</v>
      </c>
      <c r="E28" s="99">
        <v>28374.0</v>
      </c>
      <c r="F28" s="99">
        <v>46.0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35683</v>
      </c>
      <c r="D31" s="99">
        <v>11300.0</v>
      </c>
      <c r="E31" s="99">
        <v>19801.0</v>
      </c>
      <c r="F31" s="99">
        <v>4582.0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16060</v>
      </c>
      <c r="D32" s="99">
        <v>1885.0</v>
      </c>
      <c r="E32" s="99">
        <v>14175.0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244</v>
      </c>
      <c r="C34" s="98">
        <f t="shared" si="1"/>
        <v>92882</v>
      </c>
      <c r="D34" s="99">
        <v>29414.0</v>
      </c>
      <c r="E34" s="99">
        <v>51542.0</v>
      </c>
      <c r="F34" s="99">
        <v>11926.0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24694</v>
      </c>
      <c r="D35" s="99">
        <v>7820.0</v>
      </c>
      <c r="E35" s="99">
        <v>13703.0</v>
      </c>
      <c r="F35" s="99">
        <v>3171.0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13679</v>
      </c>
      <c r="D36" s="99">
        <v>4332.0</v>
      </c>
      <c r="E36" s="99">
        <v>7591.0</v>
      </c>
      <c r="F36" s="99">
        <v>1756.0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11474</v>
      </c>
      <c r="D37" s="99">
        <v>3634.0</v>
      </c>
      <c r="E37" s="99">
        <v>6367.0</v>
      </c>
      <c r="F37" s="99">
        <v>1473.0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40657</v>
      </c>
      <c r="D38" s="99">
        <v>12875.0</v>
      </c>
      <c r="E38" s="99">
        <v>22561.0</v>
      </c>
      <c r="F38" s="99">
        <v>5221.0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9894397</v>
      </c>
      <c r="D40" s="104">
        <f t="shared" si="2"/>
        <v>7917731</v>
      </c>
      <c r="E40" s="104">
        <f t="shared" si="2"/>
        <v>1879751</v>
      </c>
      <c r="F40" s="104">
        <f t="shared" si="2"/>
        <v>96915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INTERNATIONAL ENVIRONMENTAL LAW</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2742531.0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3006742.0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936972.0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55923.0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141409.0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71835.0</v>
      </c>
      <c r="E12" s="109">
        <f>D11-D12</f>
        <v>69574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1791836.0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113457.0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8717035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479594.0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34263.0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513857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3679312.0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4523866.0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8203178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8717035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CENTER FOR INTERNATIONAL ENVIRONMENTAL LAW</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9894397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35683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9858714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821559.5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5749273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6.997999536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3679312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9894397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824533.0833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4.462297601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1791836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9894397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824533.0833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2.173152341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9.171151877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4850040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6243137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0.7768594538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6186475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1201861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7388336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9894397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0.7467191785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476656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6186475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0.07704807665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247</v>
      </c>
      <c r="D41" s="75">
        <f>'Expenses 2023'!D40</f>
        <v>7917731</v>
      </c>
      <c r="E41" s="165">
        <f t="shared" ref="E41:E44" si="1">D41/$D$44</f>
        <v>0.8002237024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1879751</v>
      </c>
      <c r="E42" s="165">
        <f t="shared" si="1"/>
        <v>0.1899813602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96915</v>
      </c>
      <c r="E43" s="165">
        <f t="shared" si="1"/>
        <v>0.009794937478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9894397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4850040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96915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50.04426559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6742168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479594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14.05807412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8717035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CENTER FOR INTERNATIONAL ENVIRONMENTAL LAW</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182</v>
      </c>
      <c r="D5" s="177">
        <f>'Ratios 2021'!D8</f>
        <v>7.895331084</v>
      </c>
      <c r="E5" s="177">
        <f>'Ratios 2022'!D8</f>
        <v>8.966846657</v>
      </c>
      <c r="F5" s="177">
        <f>'Ratios 2023'!D8</f>
        <v>6.997999536</v>
      </c>
      <c r="G5" s="177">
        <f>average(D5:F5)</f>
        <v>7.953392426</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190</v>
      </c>
      <c r="D10" s="149">
        <f>'Ratios 2021'!D14</f>
        <v>6.375603026</v>
      </c>
      <c r="E10" s="149">
        <f>'Ratios 2022'!D14</f>
        <v>5.690677679</v>
      </c>
      <c r="F10" s="149">
        <f>'Ratios 2023'!D14</f>
        <v>4.462297601</v>
      </c>
      <c r="G10" s="177">
        <f>average(D10:F10)</f>
        <v>5.509526102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3.558375072</v>
      </c>
      <c r="E15" s="180">
        <f>'Ratios 2022'!D20</f>
        <v>2.631349369</v>
      </c>
      <c r="F15" s="180">
        <f>'Ratios 2023'!D20</f>
        <v>2.173152341</v>
      </c>
      <c r="G15" s="177">
        <f>average(D15:F15)</f>
        <v>2.787625594</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0.8823123179</v>
      </c>
      <c r="E20" s="163">
        <f>'Ratios 2022'!D26</f>
        <v>0.8763842661</v>
      </c>
      <c r="F20" s="163">
        <f>'Ratios 2023'!D26</f>
        <v>0.7768594538</v>
      </c>
      <c r="G20" s="181">
        <f>average(D20:F20)</f>
        <v>0.8451853459</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0.7204052332</v>
      </c>
      <c r="E25" s="163">
        <f>'Ratios 2022'!D33</f>
        <v>0.7237316663</v>
      </c>
      <c r="F25" s="163">
        <f>'Ratios 2023'!D33</f>
        <v>0.7467191785</v>
      </c>
      <c r="G25" s="181">
        <f>average(D25:F25)</f>
        <v>0.7302853594</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0.1072638608</v>
      </c>
      <c r="E30" s="163">
        <f>'Ratios 2022'!D38</f>
        <v>0.1097419591</v>
      </c>
      <c r="F30" s="163">
        <f>'Ratios 2023'!D38</f>
        <v>0.07704807665</v>
      </c>
      <c r="G30" s="181">
        <f>average(D30:F30)</f>
        <v>0.09801796552</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0.8791543134</v>
      </c>
      <c r="E35" s="163">
        <f>'Ratios 2022'!E41</f>
        <v>0.8625603597</v>
      </c>
      <c r="F35" s="163">
        <f>'Ratios 2023'!E41</f>
        <v>0.8002237024</v>
      </c>
      <c r="G35" s="181">
        <f t="shared" ref="G35:G37" si="1">average(D35:F35)</f>
        <v>0.8473127918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0.09093067817</v>
      </c>
      <c r="E36" s="163">
        <f>'Ratios 2022'!E42</f>
        <v>0.1170483886</v>
      </c>
      <c r="F36" s="163">
        <f>'Ratios 2023'!E42</f>
        <v>0.1899813602</v>
      </c>
      <c r="G36" s="181">
        <f t="shared" si="1"/>
        <v>0.1326534756</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0.02991500838</v>
      </c>
      <c r="E37" s="163">
        <f>'Ratios 2022'!E43</f>
        <v>0.0203912517</v>
      </c>
      <c r="F37" s="163">
        <f>'Ratios 2023'!E43</f>
        <v>0.009794937478</v>
      </c>
      <c r="G37" s="181">
        <f t="shared" si="1"/>
        <v>0.02003373252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55.98103607</v>
      </c>
      <c r="E42" s="166">
        <f>'Ratios 2022'!D49</f>
        <v>58.08431728</v>
      </c>
      <c r="F42" s="166">
        <f>'Ratios 2023'!D49</f>
        <v>50.04426559</v>
      </c>
      <c r="G42" s="183">
        <f>average(D42:F42)</f>
        <v>54.70320632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25.12878997</v>
      </c>
      <c r="E47" s="149">
        <f>'Ratios 2022'!D54</f>
        <v>13.11337823</v>
      </c>
      <c r="F47" s="149">
        <f>'Ratios 2023'!D54</f>
        <v>14.05807412</v>
      </c>
      <c r="G47" s="177">
        <f>average(D47:F47)</f>
        <v>17.43341411</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FOR INTERNATIONAL ENVIRONMENTAL LAW</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INTERNATIONAL ENVIRONMENTAL LAW</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9154075.0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9154075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969923.0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190504.0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1160427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49956.0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7560.0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7560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7560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3078.0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3078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10375096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FOR INTERNATIONAL ENVIRONMENTAL LAW</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64495</v>
      </c>
      <c r="D3" s="99">
        <v>64495.0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254500</v>
      </c>
      <c r="D5" s="99">
        <v>254500.0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471882</v>
      </c>
      <c r="D7" s="99">
        <v>287106.0</v>
      </c>
      <c r="E7" s="99">
        <v>152594.0</v>
      </c>
      <c r="F7" s="99">
        <v>32182.0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2762376</v>
      </c>
      <c r="D9" s="99">
        <v>2598425.0</v>
      </c>
      <c r="E9" s="99">
        <v>112008.0</v>
      </c>
      <c r="F9" s="99">
        <v>51943.0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121437</v>
      </c>
      <c r="D10" s="99">
        <v>113440.0</v>
      </c>
      <c r="E10" s="99">
        <v>5714.0</v>
      </c>
      <c r="F10" s="99">
        <v>2283.0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225482</v>
      </c>
      <c r="D11" s="99">
        <v>211712.0</v>
      </c>
      <c r="E11" s="99">
        <v>10609.0</v>
      </c>
      <c r="F11" s="99">
        <v>3161.0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356692</v>
      </c>
      <c r="D12" s="99">
        <v>323676.0</v>
      </c>
      <c r="E12" s="99">
        <v>26024.0</v>
      </c>
      <c r="F12" s="99">
        <v>6992.0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2081</v>
      </c>
      <c r="D15" s="99">
        <v>2056.0</v>
      </c>
      <c r="E15" s="99">
        <v>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33411</v>
      </c>
      <c r="D16" s="99">
        <v>24373.0</v>
      </c>
      <c r="E16" s="99">
        <v>9038.0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496070</v>
      </c>
      <c r="D20" s="99">
        <v>370783.0</v>
      </c>
      <c r="E20" s="99">
        <v>77779.0</v>
      </c>
      <c r="F20" s="99">
        <v>47508.0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46929</v>
      </c>
      <c r="D21" s="99">
        <v>45324.0</v>
      </c>
      <c r="E21" s="99">
        <v>1605.0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94399</v>
      </c>
      <c r="D22" s="99">
        <v>67049.0</v>
      </c>
      <c r="E22" s="99">
        <v>8514.0</v>
      </c>
      <c r="F22" s="99">
        <v>18836.0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3395</v>
      </c>
      <c r="D23" s="99">
        <v>2566.0</v>
      </c>
      <c r="E23" s="99">
        <v>575.0</v>
      </c>
      <c r="F23" s="99">
        <v>254.0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247880</v>
      </c>
      <c r="D25" s="99">
        <v>232847.0</v>
      </c>
      <c r="E25" s="99">
        <v>15033.0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136573</v>
      </c>
      <c r="D26" s="99">
        <v>119716.0</v>
      </c>
      <c r="E26" s="99">
        <v>16596.0</v>
      </c>
      <c r="F26" s="99">
        <v>261.0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82672</v>
      </c>
      <c r="D28" s="99">
        <v>49332.0</v>
      </c>
      <c r="E28" s="99">
        <v>33340.0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23959</v>
      </c>
      <c r="D31" s="99">
        <v>10601.0</v>
      </c>
      <c r="E31" s="99">
        <v>13358.0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14888</v>
      </c>
      <c r="D32" s="99">
        <v>7929.0</v>
      </c>
      <c r="E32" s="99">
        <v>6959.0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12326</v>
      </c>
      <c r="D34" s="99">
        <v>12326.0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11030</v>
      </c>
      <c r="D35" s="99">
        <v>4880.0</v>
      </c>
      <c r="E35" s="99">
        <v>6150.0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2349</v>
      </c>
      <c r="D36" s="99">
        <v>1879.0</v>
      </c>
      <c r="E36" s="99">
        <v>470.0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98</v>
      </c>
      <c r="C37" s="98">
        <f t="shared" si="1"/>
        <v>1360</v>
      </c>
      <c r="D37" s="99">
        <v>606.0</v>
      </c>
      <c r="E37" s="99">
        <v>653.0</v>
      </c>
      <c r="F37" s="99">
        <v>101.0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5466186</v>
      </c>
      <c r="D40" s="104">
        <f t="shared" si="2"/>
        <v>4805621</v>
      </c>
      <c r="E40" s="104">
        <f t="shared" si="2"/>
        <v>497044</v>
      </c>
      <c r="F40" s="104">
        <f t="shared" si="2"/>
        <v>163521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INTERNATIONAL ENVIRONMENTAL LAW</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31866.0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3548816.0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3943107.0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184566.0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33398.0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110665.0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64909.0</v>
      </c>
      <c r="E12" s="109">
        <f>D11-D12</f>
        <v>45756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1620895.0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2401.0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9410805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201296.0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106787.0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1262.0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309345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2904186.0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6197274.0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9101460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9410805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CENTER FOR INTERNATIONAL ENVIRONMENTAL LAW</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5466186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23959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5442227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453518.9167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3580682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7.895331084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2904186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5466186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455515.5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6.375603026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1620895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5466186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455515.5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3.558375072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11.45370616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9154075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10375096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0.8823123179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3234258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703611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3937869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5466186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0.7204052332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346919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3234258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0.1072638608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4805621</v>
      </c>
      <c r="E41" s="165">
        <f t="shared" ref="E41:E44" si="1">D41/$D$44</f>
        <v>0.8791543134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497044</v>
      </c>
      <c r="E42" s="165">
        <f t="shared" si="1"/>
        <v>0.09093067817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163521</v>
      </c>
      <c r="E43" s="165">
        <f t="shared" si="1"/>
        <v>0.02991500838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5466186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9154075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163521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55.98103607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7741753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308083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25.12878997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9410805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INTERNATIONAL ENVIRONMENTAL LAW</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8997435.0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8997435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934187.0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209382.0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1143569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113642.0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7756.0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7756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7756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4139.0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4139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10266541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FOR INTERNATIONAL ENVIRONMENTAL LAW</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91518</v>
      </c>
      <c r="D3" s="99">
        <v>91518.0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555000</v>
      </c>
      <c r="D5" s="99">
        <v>555000.0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604722</v>
      </c>
      <c r="D7" s="99">
        <v>271837.0</v>
      </c>
      <c r="E7" s="99">
        <v>305075.0</v>
      </c>
      <c r="F7" s="99">
        <v>27810.0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3894332</v>
      </c>
      <c r="D9" s="99">
        <v>3635925.0</v>
      </c>
      <c r="E9" s="99">
        <v>223610.0</v>
      </c>
      <c r="F9" s="99">
        <v>34797.0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168907</v>
      </c>
      <c r="D10" s="99">
        <v>159831.0</v>
      </c>
      <c r="E10" s="99">
        <v>7567.0</v>
      </c>
      <c r="F10" s="99">
        <v>1509.0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324828</v>
      </c>
      <c r="D11" s="99">
        <v>305265.0</v>
      </c>
      <c r="E11" s="99">
        <v>14552.0</v>
      </c>
      <c r="F11" s="99">
        <v>5011.0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505069</v>
      </c>
      <c r="D12" s="99">
        <v>449707.0</v>
      </c>
      <c r="E12" s="99">
        <v>49471.0</v>
      </c>
      <c r="F12" s="99">
        <v>5891.0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20523</v>
      </c>
      <c r="D15" s="99">
        <v>20523.0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37534</v>
      </c>
      <c r="D16" s="99">
        <v>24526.0</v>
      </c>
      <c r="E16" s="99">
        <v>13008.0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551517</v>
      </c>
      <c r="D20" s="99">
        <v>378257.0</v>
      </c>
      <c r="E20" s="99">
        <v>127733.0</v>
      </c>
      <c r="F20" s="99">
        <v>45527.0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5092</v>
      </c>
      <c r="D21" s="99">
        <v>3549.0</v>
      </c>
      <c r="E21" s="99">
        <v>1543.0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127152</v>
      </c>
      <c r="D22" s="99">
        <v>55445.0</v>
      </c>
      <c r="E22" s="99">
        <v>37952.0</v>
      </c>
      <c r="F22" s="99">
        <v>33755.0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4783</v>
      </c>
      <c r="D23" s="99">
        <v>3493.0</v>
      </c>
      <c r="E23" s="99">
        <v>1044.0</v>
      </c>
      <c r="F23" s="99">
        <v>246.0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282700</v>
      </c>
      <c r="D25" s="99">
        <v>246649.0</v>
      </c>
      <c r="E25" s="99">
        <v>36051.0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262363</v>
      </c>
      <c r="D26" s="99">
        <v>246116.0</v>
      </c>
      <c r="E26" s="99">
        <v>16255.0</v>
      </c>
      <c r="F26" s="99">
        <v>-8.0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64883</v>
      </c>
      <c r="D28" s="99">
        <v>56820.0</v>
      </c>
      <c r="E28" s="99">
        <v>7949.0</v>
      </c>
      <c r="F28" s="99">
        <v>114.0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27441</v>
      </c>
      <c r="D31" s="99">
        <v>13154.0</v>
      </c>
      <c r="E31" s="99">
        <v>14287.0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16570</v>
      </c>
      <c r="D32" s="99">
        <v>7761.0</v>
      </c>
      <c r="E32" s="99">
        <v>8809.0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240</v>
      </c>
      <c r="C34" s="98">
        <f t="shared" si="1"/>
        <v>33502</v>
      </c>
      <c r="D34" s="99">
        <v>17199.0</v>
      </c>
      <c r="E34" s="99">
        <v>16303.0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11193</v>
      </c>
      <c r="D35" s="99">
        <v>5366.0</v>
      </c>
      <c r="E35" s="99">
        <v>5827.0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98</v>
      </c>
      <c r="C36" s="98">
        <f t="shared" si="1"/>
        <v>6913</v>
      </c>
      <c r="D36" s="99">
        <v>4535.0</v>
      </c>
      <c r="E36" s="99">
        <v>2127.0</v>
      </c>
      <c r="F36" s="99">
        <v>251.0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7596542</v>
      </c>
      <c r="D40" s="104">
        <f t="shared" si="2"/>
        <v>6552476</v>
      </c>
      <c r="E40" s="104">
        <f t="shared" si="2"/>
        <v>889163</v>
      </c>
      <c r="F40" s="104">
        <f t="shared" si="2"/>
        <v>154903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INTERNATIONAL ENVIRONMENTAL LAW</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47900.0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5608014.0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4979232.0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148170.0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68411.0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113407.0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61329.0</v>
      </c>
      <c r="E12" s="109">
        <f>D11-D12</f>
        <v>52078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1665763.0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302890.0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12872458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703321.0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124210.0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273689.0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1101220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3602456.0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8168782.0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11771238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12872458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