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<sst xmlns="http://schemas.openxmlformats.org/spreadsheetml/2006/main" count="872" uniqueCount="256">
  <si>
    <t>THINK TOGETHER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</si>
  <si>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</si>
  <si>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</si>
  <si>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</si>
  <si>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</si>
  <si>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</si>
  <si>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</si>
  <si>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</si>
  <si>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</si>
  <si>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</si>
  <si>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</si>
  <si>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</si>
  <si>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</si>
  <si>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</si>
  <si>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</si>
  <si>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</si>
  <si>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</si>
  <si>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</si>
  <si>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</si>
  <si>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</si>
  <si>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</si>
  <si>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</si>
  <si>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</si>
  <si>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</si>
  <si>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</si>
  <si>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</si>
  <si>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</si>
  <si>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</si>
  <si>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</si>
  <si>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</si>
  <si>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</si>
  <si>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</si>
  <si>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</si>
  <si>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</si>
  <si>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</si>
  <si>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</si>
  <si>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</si>
  <si>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</si>
  <si>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</si>
  <si>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</si>
  <si>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</si>
  <si>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</si>
  <si>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</si>
  <si>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</si>
  <si>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</si>
  <si>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</si>
  <si>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</si>
  <si>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</si>
  <si>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</si>
  <si>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</si>
  <si>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</si>
  <si>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</si>
  <si>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</si>
  <si>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</si>
  <si>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</si>
  <si>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</si>
  <si>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</si>
  <si>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</si>
  <si>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</si>
  <si>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</si>
  <si>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</si>
  <si>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</si>
  <si>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</si>
  <si>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</si>
  <si>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School District Contracts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</si>
  <si>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</si>
  <si>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</si>
  <si>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</si>
  <si>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</si>
  <si>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</si>
  <si>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</si>
  <si>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</si>
  <si>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</si>
  <si>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</si>
  <si>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</si>
  <si>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</si>
  <si>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</si>
  <si>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</si>
  <si>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</si>
  <si>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</si>
  <si>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</si>
  <si>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</si>
  <si>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</si>
  <si>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</si>
  <si>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</si>
  <si>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</si>
  <si>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</si>
  <si>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</si>
  <si>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</si>
  <si>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</si>
  <si>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</si>
  <si>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</si>
  <si>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</si>
  <si>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</si>
  <si>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</si>
  <si>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</si>
  <si>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</si>
  <si>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</si>
  <si>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</si>
  <si>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</si>
  <si>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</si>
  <si>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</si>
  <si>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</si>
  <si>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</si>
  <si>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</si>
  <si>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</si>
  <si>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</si>
  <si>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</si>
  <si>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</si>
  <si>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</si>
  <si>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</si>
  <si>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</si>
  <si>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</si>
  <si>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</si>
  <si>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</si>
  <si>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</si>
  <si>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</si>
  <si>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</si>
  <si>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</si>
  <si>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</si>
  <si>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</si>
  <si>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</si>
  <si>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</si>
  <si>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</si>
  <si>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</si>
  <si>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</si>
  <si>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</si>
  <si>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</si>
  <si>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</si>
  <si>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</si>
  <si>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</si>
  <si>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</si>
  <si>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</si>
  <si>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</si>
  <si>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</si>
  <si>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School supplies</t>
  </si>
  <si>
    <t>Subcontracted services</t>
  </si>
  <si>
    <t xml:space="preserve"> Telecommunications</t>
  </si>
  <si>
    <t>Special events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</si>
  <si>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</si>
  <si>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</si>
  <si>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</si>
  <si>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</si>
  <si>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</si>
  <si>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</si>
  <si>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</si>
  <si>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</si>
  <si>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</si>
  <si>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</si>
  <si>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</si>
  <si>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</si>
  <si>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</si>
  <si>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</si>
  <si>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</si>
  <si>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</si>
  <si>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</si>
  <si>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</si>
  <si>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</si>
  <si>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</si>
  <si>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</si>
  <si>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</si>
  <si>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</si>
  <si>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</si>
  <si>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</si>
  <si>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</si>
  <si>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</si>
  <si>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</si>
  <si>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</si>
  <si>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</si>
  <si>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</si>
  <si>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</si>
  <si>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</si>
  <si>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</si>
  <si>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</si>
  <si>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</si>
  <si>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</si>
  <si>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</si>
  <si>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</si>
  <si>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</si>
  <si>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</si>
  <si>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</si>
  <si>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</si>
  <si>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</si>
  <si>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</si>
  <si>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</si>
  <si>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</si>
  <si>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</si>
  <si>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</si>
  <si>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</si>
  <si>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</si>
  <si>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</si>
  <si>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</si>
  <si>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</si>
  <si>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</si>
  <si>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</si>
  <si>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</si>
  <si>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</si>
  <si>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</si>
  <si>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</si>
  <si>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</si>
  <si>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</si>
  <si>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</si>
  <si>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</si>
  <si>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</si>
  <si>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</si>
  <si>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</si>
  <si>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</si>
  <si>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</si>
  <si>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</si>
  <si>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</si>
  <si>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</si>
  <si>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</si>
  <si>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</si>
  <si>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</si>
  <si>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</si>
  <si>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</si>
  <si>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</si>
  <si>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</si>
  <si>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</si>
  <si>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</si>
  <si>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</si>
  <si>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</si>
  <si>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</si>
  <si>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</si>
  <si>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</si>
  <si>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</si>
  <si>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</si>
  <si>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</si>
  <si>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</si>
  <si>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</si>
  <si>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</si>
  <si>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</si>
  <si>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</si>
  <si>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</si>
  <si>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</si>
  <si>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</si>
  <si>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</si>
  <si>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</si>
  <si>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</si>
  <si>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</si>
  <si>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Dispute resolution</t>
  </si>
  <si>
    <r>
      <rPr>
        <rFont val="Roboto"/>
        <b/>
        <color rgb="FF000000"/>
        <sz val="10.0"/>
      </rPr>
      <t xml:space="preserve">Program Expenses </t>
    </r>
    <r>
      <rPr>
        <rFont val="Roboto"/>
        <b/>
        <i/>
        <color rgb="FF000000"/>
        <sz val="10.0"/>
      </rPr>
      <t xml:space="preserve">(Program Efficiency Ratio) </t>
    </r>
  </si>
  <si>
    <t>SCHOOOL DISTRICT CONTRACTS</t>
  </si>
  <si>
    <r>
      <rPr>
        <rFont val="Roboto"/>
        <color rgb="FF000000"/>
        <sz val="10.0"/>
      </rPr>
      <t xml:space="preserve">Gross amount from sales of </t>
    </r>
    <r>
      <rPr>
        <rFont val="Roboto"/>
        <color rgb="FF000000"/>
        <sz val="10.0"/>
      </rPr>
      <t>assets other than inventory</t>
    </r>
  </si>
  <si>
    <t>MISCELLANEOUS</t>
  </si>
  <si>
    <t>SUBCONTRACTED SERVICES</t>
  </si>
  <si>
    <t>SCHOOL SUPPLIES</t>
  </si>
  <si>
    <t>DUES &amp; SUBSCRIPTIONS</t>
  </si>
  <si>
    <t>TELECOMMUNICATIONS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</si>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</sst>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THINK TOGETHER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166456861</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942534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165514327</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13792860.58</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227871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0.0165209384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14053306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166456861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13871405.08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1.013113374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1645140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166456861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13871405.08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0.1185993769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0.1351203153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162472033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168082502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0.9666207432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109696003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9198989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118894992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166456861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0.7142690982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109696003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241</v>
      </c>
      <c r="D41" s="75">
        <f>'Expenses 2022'!D40</f>
        <v>151413803</v>
      </c>
      <c r="E41" s="165">
        <f t="shared" ref="E41:E44" si="1">D41/$D$44</f>
        <v>0.9096278885</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13350475</v>
      </c>
      <c r="E42" s="165">
        <f t="shared" si="1"/>
        <v>0.08020381329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1692583</v>
      </c>
      <c r="E43" s="165">
        <f t="shared" si="1"/>
        <v>0.0101682982</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166456861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2623944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1692583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1.550260164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32166482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26945771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1.193748808</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2256484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52984329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0.04258776213</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THINK TOGETHER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4665470.0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399563.0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4665470</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2.11708035E8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211708035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10057.0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416855.0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405829.0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11026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11026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48755.0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17000.0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31755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31755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244</v>
      </c>
      <c r="D39" s="74"/>
      <c r="E39" s="48">
        <v>504448.0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504448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216930791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THINK TOGETHER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3012337</v>
      </c>
      <c r="D7" s="99">
        <v>2814426.0</v>
      </c>
      <c r="E7" s="99">
        <v>171402.0</v>
      </c>
      <c r="F7" s="99">
        <v>26509.0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139778133</v>
      </c>
      <c r="D9" s="99">
        <v>1.30586967E8</v>
      </c>
      <c r="E9" s="99">
        <v>7956306.0</v>
      </c>
      <c r="F9" s="99">
        <v>1234860.0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3231340</v>
      </c>
      <c r="D11" s="99">
        <v>2903235.0</v>
      </c>
      <c r="E11" s="99">
        <v>276079.0</v>
      </c>
      <c r="F11" s="99">
        <v>52026.0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11763311</v>
      </c>
      <c r="D12" s="99">
        <v>1.1125868E7</v>
      </c>
      <c r="E12" s="99">
        <v>541926.0</v>
      </c>
      <c r="F12" s="99">
        <v>95517.0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729209</v>
      </c>
      <c r="D15" s="99">
        <v>144085.0</v>
      </c>
      <c r="E15" s="99">
        <v>583691.0</v>
      </c>
      <c r="F15" s="99">
        <v>1433.0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3732048</v>
      </c>
      <c r="D20" s="99">
        <v>2064707.0</v>
      </c>
      <c r="E20" s="99">
        <v>1609218.0</v>
      </c>
      <c r="F20" s="99">
        <v>58123.0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909585</v>
      </c>
      <c r="D21" s="99">
        <v>677569.0</v>
      </c>
      <c r="E21" s="99">
        <v>140407.0</v>
      </c>
      <c r="F21" s="99">
        <v>91609.0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2174624</v>
      </c>
      <c r="D22" s="99">
        <v>2093112.0</v>
      </c>
      <c r="E22" s="99">
        <v>70718.0</v>
      </c>
      <c r="F22" s="99">
        <v>10794.0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2592742</v>
      </c>
      <c r="D23" s="99">
        <v>1224439.0</v>
      </c>
      <c r="E23" s="99">
        <v>1352148.0</v>
      </c>
      <c r="F23" s="99">
        <v>16155.0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2718473</v>
      </c>
      <c r="D25" s="99">
        <v>2525664.0</v>
      </c>
      <c r="E25" s="99">
        <v>192243.0</v>
      </c>
      <c r="F25" s="99">
        <v>566.0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1385093</v>
      </c>
      <c r="D26" s="99">
        <v>1267768.0</v>
      </c>
      <c r="E26" s="99">
        <v>90767.0</v>
      </c>
      <c r="F26" s="99">
        <v>26558.0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673085</v>
      </c>
      <c r="D29" s="99">
        <v>0.0</v>
      </c>
      <c r="E29" s="99">
        <v>673085.0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611805</v>
      </c>
      <c r="D31" s="99">
        <v>93184.0</v>
      </c>
      <c r="E31" s="99">
        <v>518621.0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2130941</v>
      </c>
      <c r="D32" s="99">
        <v>1142078.0</v>
      </c>
      <c r="E32" s="99">
        <v>983479.0</v>
      </c>
      <c r="F32" s="99">
        <v>5384.0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245</v>
      </c>
      <c r="C34" s="98">
        <f t="shared" si="1"/>
        <v>19041585</v>
      </c>
      <c r="D34" s="99">
        <v>1.8424142E7</v>
      </c>
      <c r="E34" s="99">
        <v>608730.0</v>
      </c>
      <c r="F34" s="99">
        <v>8713.0</v>
      </c>
      <c r="G34" s="43"/>
      <c r="H34" s="43"/>
      <c r="I34" s="43"/>
      <c r="J34" s="43"/>
      <c r="K34" s="43"/>
      <c r="L34" s="43"/>
      <c r="M34" s="43"/>
      <c r="N34" s="43"/>
      <c r="O34" s="43"/>
      <c r="P34" s="43"/>
      <c r="Q34" s="43"/>
      <c r="R34" s="43"/>
      <c r="S34" s="43"/>
      <c r="T34" s="43"/>
      <c r="U34" s="43"/>
      <c r="V34" s="43"/>
      <c r="W34" s="43"/>
      <c r="X34" s="43"/>
      <c r="Y34" s="43"/>
      <c r="Z34" s="43"/>
    </row>
    <row r="35">
      <c r="A35" s="45" t="s">
        <v>48</v>
      </c>
      <c r="B35" s="60" t="s">
        <v>246</v>
      </c>
      <c r="C35" s="98">
        <f t="shared" si="1"/>
        <v>12719090</v>
      </c>
      <c r="D35" s="99">
        <v>1.2683699E7</v>
      </c>
      <c r="E35" s="99">
        <v>18695.0</v>
      </c>
      <c r="F35" s="99">
        <v>16696.0</v>
      </c>
      <c r="G35" s="43"/>
      <c r="H35" s="43"/>
      <c r="I35" s="43"/>
      <c r="J35" s="43"/>
      <c r="K35" s="43"/>
      <c r="L35" s="43"/>
      <c r="M35" s="43"/>
      <c r="N35" s="43"/>
      <c r="O35" s="43"/>
      <c r="P35" s="43"/>
      <c r="Q35" s="43"/>
      <c r="R35" s="43"/>
      <c r="S35" s="43"/>
      <c r="T35" s="43"/>
      <c r="U35" s="43"/>
      <c r="V35" s="43"/>
      <c r="W35" s="43"/>
      <c r="X35" s="43"/>
      <c r="Y35" s="43"/>
      <c r="Z35" s="43"/>
    </row>
    <row r="36">
      <c r="A36" s="45" t="s">
        <v>50</v>
      </c>
      <c r="B36" s="60" t="s">
        <v>247</v>
      </c>
      <c r="C36" s="98">
        <f t="shared" si="1"/>
        <v>1157416</v>
      </c>
      <c r="D36" s="99">
        <v>616657.0</v>
      </c>
      <c r="E36" s="99">
        <v>480790.0</v>
      </c>
      <c r="F36" s="99">
        <v>59969.0</v>
      </c>
      <c r="G36" s="43"/>
      <c r="H36" s="43"/>
      <c r="I36" s="43"/>
      <c r="J36" s="43"/>
      <c r="K36" s="43"/>
      <c r="L36" s="43"/>
      <c r="M36" s="43"/>
      <c r="N36" s="43"/>
      <c r="O36" s="43"/>
      <c r="P36" s="43"/>
      <c r="Q36" s="43"/>
      <c r="R36" s="43"/>
      <c r="S36" s="43"/>
      <c r="T36" s="43"/>
      <c r="U36" s="43"/>
      <c r="V36" s="43"/>
      <c r="W36" s="43"/>
      <c r="X36" s="43"/>
      <c r="Y36" s="43"/>
      <c r="Z36" s="43"/>
    </row>
    <row r="37">
      <c r="A37" s="45" t="s">
        <v>52</v>
      </c>
      <c r="B37" s="60" t="s">
        <v>248</v>
      </c>
      <c r="C37" s="98">
        <f t="shared" si="1"/>
        <v>804580</v>
      </c>
      <c r="D37" s="99">
        <v>597698.0</v>
      </c>
      <c r="E37" s="99">
        <v>203923.0</v>
      </c>
      <c r="F37" s="99">
        <v>2959.0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1409652</v>
      </c>
      <c r="D38" s="99">
        <v>875269.0</v>
      </c>
      <c r="E38" s="99">
        <v>457676.0</v>
      </c>
      <c r="F38" s="99">
        <v>76707.0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210575049</v>
      </c>
      <c r="D40" s="104">
        <f t="shared" si="2"/>
        <v>191860567</v>
      </c>
      <c r="E40" s="104">
        <f t="shared" si="2"/>
        <v>16929904</v>
      </c>
      <c r="F40" s="104">
        <f t="shared" si="2"/>
        <v>1784578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THINK TOGETHER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6450032.0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2.480348E7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1786048.0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1.2045899E7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4076883.0</v>
      </c>
      <c r="E12" s="109">
        <f>D11-D12</f>
        <v>7969016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2206341.0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1686824.0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8777174.0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53678915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1.9465381E7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2009177.0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2099042.0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9125717.0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32699317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2.0669986E7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309612.0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20979598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53678915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THINK TOGETHER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210575049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611805</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209963244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17496937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6450032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0.3686377793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20669986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210575049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17547920.75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1.177916535</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2206341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210575049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17547920.75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0.1257323321</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0.4943701114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211708035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216930791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0.9759243214</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142790470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14994651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157785121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210575049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0.7493058734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3231340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142790470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0.02262994162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249</v>
      </c>
      <c r="D41" s="75">
        <f>'Expenses 2023'!D40</f>
        <v>191860567</v>
      </c>
      <c r="E41" s="165">
        <f t="shared" ref="E41:E44" si="1">D41/$D$44</f>
        <v>0.9111267831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16929904</v>
      </c>
      <c r="E42" s="165">
        <f t="shared" si="1"/>
        <v>0.08039843315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1784578</v>
      </c>
      <c r="E43" s="165">
        <f t="shared" si="1"/>
        <v>0.008474783734</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210575049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4665470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1784578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2.614326748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33039560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21474558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1.538544356</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2099042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53678915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0.03910365923</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THINK TOGETHER</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182</v>
      </c>
      <c r="D5" s="177">
        <f>'Ratios 2021'!D8</f>
        <v>0.3450167929</v>
      </c>
      <c r="E5" s="177">
        <f>'Ratios 2022'!D8</f>
        <v>0.0165209384</v>
      </c>
      <c r="F5" s="177">
        <f>'Ratios 2023'!D8</f>
        <v>0.3686377793</v>
      </c>
      <c r="G5" s="177">
        <f>average(D5:F5)</f>
        <v>0.2433918369</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190</v>
      </c>
      <c r="D10" s="149">
        <f>'Ratios 2021'!D14</f>
        <v>1.639114854</v>
      </c>
      <c r="E10" s="149">
        <f>'Ratios 2022'!D14</f>
        <v>1.013113374</v>
      </c>
      <c r="F10" s="149">
        <f>'Ratios 2023'!D14</f>
        <v>1.177916535</v>
      </c>
      <c r="G10" s="177">
        <f>average(D10:F10)</f>
        <v>1.276714921</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0.1523053714</v>
      </c>
      <c r="E15" s="180">
        <f>'Ratios 2022'!D20</f>
        <v>0.1185993769</v>
      </c>
      <c r="F15" s="180">
        <f>'Ratios 2023'!D20</f>
        <v>0.1257323321</v>
      </c>
      <c r="G15" s="177">
        <f>average(D15:F15)</f>
        <v>0.1322123601</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0.9496044386</v>
      </c>
      <c r="E20" s="163">
        <f>'Ratios 2022'!D26</f>
        <v>0.9666207432</v>
      </c>
      <c r="F20" s="163">
        <f>'Ratios 2023'!D26</f>
        <v>0.9759243214</v>
      </c>
      <c r="G20" s="181">
        <f>average(D20:F20)</f>
        <v>0.9640498344</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0.7344631896</v>
      </c>
      <c r="E25" s="163">
        <f>'Ratios 2022'!D33</f>
        <v>0.7142690982</v>
      </c>
      <c r="F25" s="163">
        <f>'Ratios 2023'!D33</f>
        <v>0.7493058734</v>
      </c>
      <c r="G25" s="181">
        <f>average(D25:F25)</f>
        <v>0.7326793871</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v>
      </c>
      <c r="E30" s="163">
        <f>'Ratios 2022'!D38</f>
        <v>0</v>
      </c>
      <c r="F30" s="163">
        <f>'Ratios 2023'!D38</f>
        <v>0.02262994162</v>
      </c>
      <c r="G30" s="181">
        <f>average(D30:F30)</f>
        <v>0.007543313873</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0.8964410619</v>
      </c>
      <c r="E35" s="163">
        <f>'Ratios 2022'!E41</f>
        <v>0.9096278885</v>
      </c>
      <c r="F35" s="163">
        <f>'Ratios 2023'!E41</f>
        <v>0.9111267831</v>
      </c>
      <c r="G35" s="181">
        <f t="shared" ref="G35:G37" si="1">average(D35:F35)</f>
        <v>0.9057319112</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0.08882133129</v>
      </c>
      <c r="E36" s="163">
        <f>'Ratios 2022'!E42</f>
        <v>0.08020381329</v>
      </c>
      <c r="F36" s="163">
        <f>'Ratios 2023'!E42</f>
        <v>0.08039843315</v>
      </c>
      <c r="G36" s="181">
        <f t="shared" si="1"/>
        <v>0.08314119258</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0.01473760682</v>
      </c>
      <c r="E37" s="163">
        <f>'Ratios 2022'!E43</f>
        <v>0.0101682982</v>
      </c>
      <c r="F37" s="163">
        <f>'Ratios 2023'!E43</f>
        <v>0.008474783734</v>
      </c>
      <c r="G37" s="181">
        <f t="shared" si="1"/>
        <v>0.01112689625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2.588662348</v>
      </c>
      <c r="E42" s="166">
        <f>'Ratios 2022'!D49</f>
        <v>1.550260164</v>
      </c>
      <c r="F42" s="166">
        <f>'Ratios 2023'!D49</f>
        <v>2.614326748</v>
      </c>
      <c r="G42" s="183">
        <f>average(D42:F42)</f>
        <v>2.251083087</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1.163714132</v>
      </c>
      <c r="E47" s="149">
        <f>'Ratios 2022'!D54</f>
        <v>1.193748808</v>
      </c>
      <c r="F47" s="149">
        <f>'Ratios 2023'!D54</f>
        <v>1.538544356</v>
      </c>
      <c r="G47" s="177">
        <f>average(D47:F47)</f>
        <v>1.298669098</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0.07367753583</v>
      </c>
      <c r="E52" s="184">
        <f>'Ratios 2022'!D59</f>
        <v>0.04258776213</v>
      </c>
      <c r="F52" s="184">
        <f>'Ratios 2023'!D59</f>
        <v>0.03910365923</v>
      </c>
      <c r="G52" s="185">
        <f>average(D52:F52)</f>
        <v>0.0517896524</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THINK TOGETHER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THINK TOGETHER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3457653.0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171791.0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3457653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9.2514561E7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92514561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20731.0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396741.0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352152.0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44589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44589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603711.0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184636.0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419075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967705.0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967705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97424314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THINK TOGETHER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350000</v>
      </c>
      <c r="D3" s="99">
        <v>350000.0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16500</v>
      </c>
      <c r="D4" s="99">
        <v>16500.0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2909666</v>
      </c>
      <c r="D7" s="99">
        <v>2909666.0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58518298</v>
      </c>
      <c r="D9" s="99">
        <v>5.4162691E7</v>
      </c>
      <c r="E9" s="99">
        <v>3611480.0</v>
      </c>
      <c r="F9" s="99">
        <v>744127.0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5137516</v>
      </c>
      <c r="D12" s="99">
        <v>4851413.0</v>
      </c>
      <c r="E12" s="99">
        <v>230109.0</v>
      </c>
      <c r="F12" s="99">
        <v>55994.0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523761</v>
      </c>
      <c r="D15" s="99">
        <v>349856.0</v>
      </c>
      <c r="E15" s="99">
        <v>173905.0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46340</v>
      </c>
      <c r="D16" s="99">
        <v>0.0</v>
      </c>
      <c r="E16" s="99">
        <v>46340.0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1088901</v>
      </c>
      <c r="D20" s="99">
        <v>412314.0</v>
      </c>
      <c r="E20" s="99">
        <v>371925.0</v>
      </c>
      <c r="F20" s="99">
        <v>304662.0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649164</v>
      </c>
      <c r="D21" s="99">
        <v>503398.0</v>
      </c>
      <c r="E21" s="99">
        <v>91340.0</v>
      </c>
      <c r="F21" s="99">
        <v>54426.0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1103481</v>
      </c>
      <c r="D22" s="99">
        <v>720413.0</v>
      </c>
      <c r="E22" s="99">
        <v>313894.0</v>
      </c>
      <c r="F22" s="99">
        <v>69174.0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980104</v>
      </c>
      <c r="D23" s="99">
        <v>522787.0</v>
      </c>
      <c r="E23" s="99">
        <v>448345.0</v>
      </c>
      <c r="F23" s="99">
        <v>8972.0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1896861</v>
      </c>
      <c r="D25" s="99">
        <v>1894185.0</v>
      </c>
      <c r="E25" s="99">
        <v>2651.0</v>
      </c>
      <c r="F25" s="99">
        <v>25.0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567431</v>
      </c>
      <c r="D26" s="99">
        <v>528526.0</v>
      </c>
      <c r="E26" s="99">
        <v>37784.0</v>
      </c>
      <c r="F26" s="99">
        <v>1121.0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351547</v>
      </c>
      <c r="D29" s="99">
        <v>0.0</v>
      </c>
      <c r="E29" s="99">
        <v>351547.0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589107</v>
      </c>
      <c r="D31" s="99">
        <v>89182.0</v>
      </c>
      <c r="E31" s="99">
        <v>499925.0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3501316</v>
      </c>
      <c r="D32" s="99">
        <v>2635419.0</v>
      </c>
      <c r="E32" s="99">
        <v>833401.0</v>
      </c>
      <c r="F32" s="99">
        <v>32496.0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5980596</v>
      </c>
      <c r="D34" s="99">
        <v>5979919.0</v>
      </c>
      <c r="E34" s="99">
        <v>512.0</v>
      </c>
      <c r="F34" s="99">
        <v>165.0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3481135</v>
      </c>
      <c r="D35" s="99">
        <v>3293070.0</v>
      </c>
      <c r="E35" s="99">
        <v>188065.0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671108</v>
      </c>
      <c r="D36" s="99">
        <v>365082.0</v>
      </c>
      <c r="E36" s="99">
        <v>304557.0</v>
      </c>
      <c r="F36" s="99">
        <v>1469.0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612189</v>
      </c>
      <c r="D37" s="99">
        <v>604459.0</v>
      </c>
      <c r="E37" s="99">
        <v>4190.0</v>
      </c>
      <c r="F37" s="99">
        <v>3540.0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1656451</v>
      </c>
      <c r="D38" s="99">
        <v>1056893.0</v>
      </c>
      <c r="E38" s="99">
        <v>540038.0</v>
      </c>
      <c r="F38" s="99">
        <v>59520.0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90631472</v>
      </c>
      <c r="D40" s="104">
        <f t="shared" si="2"/>
        <v>81245773</v>
      </c>
      <c r="E40" s="104">
        <f t="shared" si="2"/>
        <v>8050008</v>
      </c>
      <c r="F40" s="104">
        <f t="shared" si="2"/>
        <v>1335691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THINK TOGETHER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2588844.0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1.6290293E7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724309.0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917688.0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1.2130886E7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3665966.0</v>
      </c>
      <c r="E12" s="109">
        <f>D11-D12</f>
        <v>8464920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1150305.0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2302641.0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272151.0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32711151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1.1213468E7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6420703.0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2410077.0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20044248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1.2379616E7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287287.0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12666903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32711151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THINK TOGETHER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90631472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589107</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90042365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7503530.417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2588844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0.3450167929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12379616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90631472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7552622.667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1.639114854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1150305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90631472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7552622.667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0.1523053714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0.4973221643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92514561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97424314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0.9496044386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61427964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5137516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66565480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90631472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0.7344631896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61427964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81245773</v>
      </c>
      <c r="E41" s="165">
        <f t="shared" ref="E41:E44" si="1">D41/$D$44</f>
        <v>0.8964410619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8050008</v>
      </c>
      <c r="E42" s="165">
        <f t="shared" si="1"/>
        <v>0.08882133129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1335691</v>
      </c>
      <c r="E43" s="165">
        <f t="shared" si="1"/>
        <v>0.01473760682</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90631472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3457653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1335691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2.588662348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20521134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17634171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1.163714132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2410077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32711151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0.07367753583</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THINK TOGETHER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2623944.0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110228.0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2623944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1.62472033E8</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162472033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37005.0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422821.0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398581.0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24240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24240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562810.0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159155.0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403655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2521625.0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2521625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168082502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THINK TOGETHER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42900</v>
      </c>
      <c r="D4" s="99">
        <v>42900.0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5243534</v>
      </c>
      <c r="D7" s="99">
        <v>5243534.0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104452469</v>
      </c>
      <c r="D9" s="99">
        <v>9.8272299E7</v>
      </c>
      <c r="E9" s="99">
        <v>5093896.0</v>
      </c>
      <c r="F9" s="99">
        <v>1086274.0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9198989</v>
      </c>
      <c r="D12" s="99">
        <v>8792976.0</v>
      </c>
      <c r="E12" s="99">
        <v>323139.0</v>
      </c>
      <c r="F12" s="99">
        <v>82874.0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1302103</v>
      </c>
      <c r="D15" s="99">
        <v>1241319.0</v>
      </c>
      <c r="E15" s="99">
        <v>60784.0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12565068</v>
      </c>
      <c r="D20" s="99">
        <v>9169439.0</v>
      </c>
      <c r="E20" s="99">
        <v>3207754.0</v>
      </c>
      <c r="F20" s="99">
        <v>187875.0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594050</v>
      </c>
      <c r="D21" s="99">
        <v>437592.0</v>
      </c>
      <c r="E21" s="99">
        <v>100275.0</v>
      </c>
      <c r="F21" s="99">
        <v>56183.0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2096781</v>
      </c>
      <c r="D22" s="99">
        <v>1541101.0</v>
      </c>
      <c r="E22" s="99">
        <v>464979.0</v>
      </c>
      <c r="F22" s="99">
        <v>90701.0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1667042</v>
      </c>
      <c r="D23" s="99">
        <v>748775.0</v>
      </c>
      <c r="E23" s="99">
        <v>912639.0</v>
      </c>
      <c r="F23" s="99">
        <v>5628.0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2270262</v>
      </c>
      <c r="D25" s="99">
        <v>2269186.0</v>
      </c>
      <c r="E25" s="99">
        <v>1076.0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960143</v>
      </c>
      <c r="D26" s="99">
        <v>893500.0</v>
      </c>
      <c r="E26" s="99">
        <v>51873.0</v>
      </c>
      <c r="F26" s="99">
        <v>14770.0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292625</v>
      </c>
      <c r="D29" s="99">
        <v>0.0</v>
      </c>
      <c r="E29" s="99">
        <v>292625.0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942534</v>
      </c>
      <c r="D31" s="99">
        <v>156103.0</v>
      </c>
      <c r="E31" s="99">
        <v>786431.0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4317190</v>
      </c>
      <c r="D32" s="99">
        <v>3252508.0</v>
      </c>
      <c r="E32" s="99">
        <v>1026451.0</v>
      </c>
      <c r="F32" s="99">
        <v>38231.0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11016167</v>
      </c>
      <c r="D34" s="99">
        <v>1.1015037E7</v>
      </c>
      <c r="E34" s="99">
        <v>869.0</v>
      </c>
      <c r="F34" s="99">
        <v>261.0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2277593</v>
      </c>
      <c r="D35" s="99">
        <v>2201049.0</v>
      </c>
      <c r="E35" s="99">
        <v>76544.0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2062599</v>
      </c>
      <c r="D36" s="99">
        <v>2059813.0</v>
      </c>
      <c r="E36" s="99">
        <v>0.0</v>
      </c>
      <c r="F36" s="99">
        <v>2786.0</v>
      </c>
      <c r="G36" s="43"/>
      <c r="H36" s="43"/>
      <c r="I36" s="43"/>
      <c r="J36" s="43"/>
      <c r="K36" s="43"/>
      <c r="L36" s="43"/>
      <c r="M36" s="43"/>
      <c r="N36" s="43"/>
      <c r="O36" s="43"/>
      <c r="P36" s="43"/>
      <c r="Q36" s="43"/>
      <c r="R36" s="43"/>
      <c r="S36" s="43"/>
      <c r="T36" s="43"/>
      <c r="U36" s="43"/>
      <c r="V36" s="43"/>
      <c r="W36" s="43"/>
      <c r="X36" s="43"/>
      <c r="Y36" s="43"/>
      <c r="Z36" s="43"/>
    </row>
    <row r="37">
      <c r="A37" s="45" t="s">
        <v>52</v>
      </c>
      <c r="B37" s="60" t="s">
        <v>138</v>
      </c>
      <c r="C37" s="98">
        <f t="shared" si="1"/>
        <v>1815124</v>
      </c>
      <c r="D37" s="99">
        <v>1767010.0</v>
      </c>
      <c r="E37" s="99">
        <v>14631.0</v>
      </c>
      <c r="F37" s="99">
        <v>33483.0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3339688</v>
      </c>
      <c r="D38" s="99">
        <v>2309662.0</v>
      </c>
      <c r="E38" s="99">
        <v>936509.0</v>
      </c>
      <c r="F38" s="99">
        <v>93517.0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166456861</v>
      </c>
      <c r="D40" s="104">
        <f t="shared" si="2"/>
        <v>151413803</v>
      </c>
      <c r="E40" s="104">
        <f t="shared" si="2"/>
        <v>13350475</v>
      </c>
      <c r="F40" s="104">
        <f t="shared" si="2"/>
        <v>1692583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THINK TOGETHER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227871.0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3.0894829E7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1043782.0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1.1947905E7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3792875.0</v>
      </c>
      <c r="E12" s="109">
        <f>D11-D12</f>
        <v>8155030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1645140.0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1992319.0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9025358.0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52984329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2.2769094E7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4176677.0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2256484.0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9454781.0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38657036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1.4053306E7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273987.0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14327293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52984329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