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<sst xmlns="http://schemas.openxmlformats.org/spreadsheetml/2006/main" count="871" uniqueCount="252">
  <si>
    <t>VERA INSTITUTE OF JUSTICE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</si>
  <si>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</si>
  <si>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</si>
  <si>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</si>
  <si>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</si>
  <si>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</si>
  <si>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</si>
  <si>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</si>
  <si>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</si>
  <si>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</si>
  <si>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</si>
  <si>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</si>
  <si>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</si>
  <si>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</si>
  <si>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</si>
  <si>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</si>
  <si>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</si>
  <si>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</si>
  <si>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</si>
  <si>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</si>
  <si>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</si>
  <si>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</si>
  <si>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</si>
  <si>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</si>
  <si>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</si>
  <si>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</si>
  <si>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</si>
  <si>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</si>
  <si>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</si>
  <si>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</si>
  <si>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</si>
  <si>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</si>
  <si>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</si>
  <si>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</si>
  <si>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</si>
  <si>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</si>
  <si>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</si>
  <si>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</si>
  <si>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</si>
  <si>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</si>
  <si>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</si>
  <si>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</si>
  <si>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</si>
  <si>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</si>
  <si>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</si>
  <si>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</si>
  <si>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</si>
  <si>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</si>
  <si>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</si>
  <si>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</si>
  <si>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</si>
  <si>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</si>
  <si>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</si>
  <si>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</si>
  <si>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</si>
  <si>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</si>
  <si>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</si>
  <si>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</si>
  <si>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</si>
  <si>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</si>
  <si>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</si>
  <si>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</si>
  <si>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</si>
  <si>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</si>
  <si>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</si>
  <si>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</si>
  <si>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</si>
  <si>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</si>
  <si>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</si>
  <si>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</si>
  <si>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</si>
  <si>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</si>
  <si>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</si>
  <si>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</si>
  <si>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</si>
  <si>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</si>
  <si>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</si>
  <si>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</si>
  <si>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</si>
  <si>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</si>
  <si>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</si>
  <si>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</si>
  <si>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</si>
  <si>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</si>
  <si>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</si>
  <si>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</si>
  <si>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</si>
  <si>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</si>
  <si>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</si>
  <si>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</si>
  <si>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</si>
  <si>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</si>
  <si>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</si>
  <si>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</si>
  <si>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</si>
  <si>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</si>
  <si>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SHARED SERVICES</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</si>
  <si>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</si>
  <si>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</si>
  <si>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</si>
  <si>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</si>
  <si>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</si>
  <si>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</si>
  <si>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</si>
  <si>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</si>
  <si>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</si>
  <si>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</si>
  <si>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</si>
  <si>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</si>
  <si>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</si>
  <si>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</si>
  <si>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</si>
  <si>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</si>
  <si>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</si>
  <si>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</si>
  <si>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</si>
  <si>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</si>
  <si>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</si>
  <si>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</si>
  <si>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</si>
  <si>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</si>
  <si>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</si>
  <si>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</si>
  <si>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</si>
  <si>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</si>
  <si>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</si>
  <si>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</si>
  <si>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</si>
  <si>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</si>
  <si>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</si>
  <si>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</si>
  <si>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</si>
  <si>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</si>
  <si>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</si>
  <si>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</si>
  <si>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TRAINING</t>
  </si>
  <si>
    <t>MISCELLANEOUS EXPENSES</t>
  </si>
  <si>
    <t>REPAIRS &amp; MAINTENANCE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</si>
  <si>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</si>
  <si>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</si>
  <si>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</si>
  <si>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</si>
  <si>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</si>
  <si>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</si>
  <si>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</si>
  <si>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</si>
  <si>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</si>
  <si>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</si>
  <si>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</si>
  <si>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</si>
  <si>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</si>
  <si>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</si>
  <si>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</si>
  <si>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</si>
  <si>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</si>
  <si>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</si>
  <si>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</si>
  <si>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</si>
  <si>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</si>
  <si>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</si>
  <si>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</si>
  <si>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</si>
  <si>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</si>
  <si>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</si>
  <si>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</si>
  <si>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</si>
  <si>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</si>
  <si>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</si>
  <si>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</si>
  <si>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</si>
  <si>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</si>
  <si>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</si>
  <si>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</si>
  <si>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</si>
  <si>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</si>
  <si>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</si>
  <si>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</si>
  <si>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</si>
  <si>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</si>
  <si>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</si>
  <si>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</si>
  <si>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</si>
  <si>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</si>
  <si>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</si>
  <si>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</si>
  <si>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</si>
  <si>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</si>
  <si>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</si>
  <si>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</si>
  <si>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</si>
  <si>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</si>
  <si>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</si>
  <si>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</si>
  <si>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</si>
  <si>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</si>
  <si>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</si>
  <si>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</si>
  <si>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</si>
  <si>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</si>
  <si>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</si>
  <si>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</si>
  <si>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</si>
  <si>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</si>
  <si>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</si>
  <si>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</si>
  <si>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</si>
  <si>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</si>
  <si>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</si>
  <si>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</si>
  <si>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</si>
  <si>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</si>
  <si>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</si>
  <si>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</si>
  <si>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</si>
  <si>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</si>
  <si>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</si>
  <si>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</si>
  <si>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</si>
  <si>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</si>
  <si>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</si>
  <si>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</si>
  <si>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</si>
  <si>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</si>
  <si>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</si>
  <si>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</si>
  <si>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</si>
  <si>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</si>
  <si>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</si>
  <si>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</si>
  <si>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</si>
  <si>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</si>
  <si>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</si>
  <si>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</si>
  <si>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</si>
  <si>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</si>
  <si>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</si>
  <si>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</si>
  <si>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</si>
  <si>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</si>
  <si>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PUBLLICATION SALES</t>
  </si>
  <si>
    <t>REPAIRS&amp;MAINTENANCE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</si>
  <si>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</si>
  <si>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</si>
  <si>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PUBLICATION SALES</t>
  </si>
  <si>
    <t xml:space="preserve"> TRAINING</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</si>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</sst>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VERA INSTITUTE OF JUSTICE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262476408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755302</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261721106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21810092.17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13070411</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0.5992827036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93562527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262476408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21873034</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4.277528531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89917615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262476408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21873034</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4.110889006</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4.71017171</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207183891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263167197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0.7872709569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31581870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7544287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39126157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262476408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0.1490654238</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5114515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31581870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0.1619446537</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241</v>
      </c>
      <c r="D41" s="75">
        <f>'Expenses 2022'!D40</f>
        <v>248492411</v>
      </c>
      <c r="E41" s="165">
        <f t="shared" ref="E41:E44" si="1">D41/$D$44</f>
        <v>0.9467228422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12015354</v>
      </c>
      <c r="E42" s="165">
        <f t="shared" si="1"/>
        <v>0.04577689131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1968643</v>
      </c>
      <c r="E43" s="165">
        <f t="shared" si="1"/>
        <v>0.007500266462</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262476408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260049645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1968643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132.0958879</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110226513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77372845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1.424614967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256287526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VERA INSTITUTE OF JUSTICE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1363007.0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1.05703754E8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3.1982628E7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184227.0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139049389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2481149.0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4.0332257E7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4.0336881E7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-4624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-4624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111731.0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302766.0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-191035</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2771.0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2000.0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771</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890227.0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243</v>
      </c>
      <c r="D40" s="74"/>
      <c r="E40" s="48">
        <v>43361.0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97</v>
      </c>
      <c r="D41" s="74"/>
      <c r="E41" s="48">
        <v>14661.0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948249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142283899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VERA INSTITUTE OF JUSTICE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9493388</v>
      </c>
      <c r="D3" s="99">
        <v>9493388.0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3445067</v>
      </c>
      <c r="D7" s="99">
        <v>1404359.0</v>
      </c>
      <c r="E7" s="99">
        <v>1502463.0</v>
      </c>
      <c r="F7" s="99">
        <v>538245.0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27627645</v>
      </c>
      <c r="D9" s="99">
        <v>2.1888406E7</v>
      </c>
      <c r="E9" s="99">
        <v>4139287.0</v>
      </c>
      <c r="F9" s="99">
        <v>1599952.0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1111820</v>
      </c>
      <c r="D10" s="99">
        <v>933836.0</v>
      </c>
      <c r="E10" s="99">
        <v>115284.0</v>
      </c>
      <c r="F10" s="99">
        <v>62700.0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3846391</v>
      </c>
      <c r="D11" s="99">
        <v>3063272.0</v>
      </c>
      <c r="E11" s="99">
        <v>551916.0</v>
      </c>
      <c r="F11" s="99">
        <v>231203.0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2386319</v>
      </c>
      <c r="D12" s="99">
        <v>1857307.0</v>
      </c>
      <c r="E12" s="99">
        <v>377961.0</v>
      </c>
      <c r="F12" s="99">
        <v>151051.0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15856</v>
      </c>
      <c r="D15" s="99">
        <v>7105.0</v>
      </c>
      <c r="E15" s="99">
        <v>8660.0</v>
      </c>
      <c r="F15" s="99">
        <v>91.0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184536</v>
      </c>
      <c r="D16" s="99">
        <v>82696.0</v>
      </c>
      <c r="E16" s="99">
        <v>100784.0</v>
      </c>
      <c r="F16" s="99">
        <v>1056.0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376250</v>
      </c>
      <c r="D17" s="99">
        <v>168609.0</v>
      </c>
      <c r="E17" s="99">
        <v>205488.0</v>
      </c>
      <c r="F17" s="99">
        <v>2153.0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290290</v>
      </c>
      <c r="D19" s="99">
        <v>0.0</v>
      </c>
      <c r="E19" s="99">
        <v>290290.0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94769403</v>
      </c>
      <c r="D20" s="99">
        <v>9.3051786E7</v>
      </c>
      <c r="E20" s="99">
        <v>986043.0</v>
      </c>
      <c r="F20" s="99">
        <v>731574.0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1954918</v>
      </c>
      <c r="D22" s="99">
        <v>450596.0</v>
      </c>
      <c r="E22" s="99">
        <v>1393745.0</v>
      </c>
      <c r="F22" s="99">
        <v>110577.0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263500</v>
      </c>
      <c r="D23" s="99">
        <v>116632.0</v>
      </c>
      <c r="E23" s="99">
        <v>144721.0</v>
      </c>
      <c r="F23" s="99">
        <v>2147.0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1949593</v>
      </c>
      <c r="D25" s="99">
        <v>1496404.0</v>
      </c>
      <c r="E25" s="99">
        <v>334447.0</v>
      </c>
      <c r="F25" s="99">
        <v>118742.0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1312640</v>
      </c>
      <c r="D26" s="99">
        <v>1126838.0</v>
      </c>
      <c r="E26" s="99">
        <v>148830.0</v>
      </c>
      <c r="F26" s="99">
        <v>36972.0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323583</v>
      </c>
      <c r="D28" s="99">
        <v>277780.0</v>
      </c>
      <c r="E28" s="99">
        <v>36689.0</v>
      </c>
      <c r="F28" s="99">
        <v>9114.0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365615</v>
      </c>
      <c r="D29" s="99">
        <v>280627.0</v>
      </c>
      <c r="E29" s="99">
        <v>62720.0</v>
      </c>
      <c r="F29" s="99">
        <v>22268.0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574393</v>
      </c>
      <c r="D31" s="99">
        <v>440874.0</v>
      </c>
      <c r="E31" s="99">
        <v>98535.0</v>
      </c>
      <c r="F31" s="99">
        <v>34984.0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171806</v>
      </c>
      <c r="D32" s="99">
        <v>0.0</v>
      </c>
      <c r="E32" s="99">
        <v>171806.0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136</v>
      </c>
      <c r="C34" s="98">
        <f t="shared" si="1"/>
        <v>518871</v>
      </c>
      <c r="D34" s="99">
        <v>168506.0</v>
      </c>
      <c r="E34" s="99">
        <v>333796.0</v>
      </c>
      <c r="F34" s="99">
        <v>16569.0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185822</v>
      </c>
      <c r="D35" s="99">
        <v>132121.0</v>
      </c>
      <c r="E35" s="99">
        <v>43279.0</v>
      </c>
      <c r="F35" s="99">
        <v>10422.0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37396</v>
      </c>
      <c r="D36" s="99">
        <v>1162.0</v>
      </c>
      <c r="E36" s="99">
        <v>36234.0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151205102</v>
      </c>
      <c r="D40" s="104">
        <f t="shared" si="2"/>
        <v>136442304</v>
      </c>
      <c r="E40" s="104">
        <f t="shared" si="2"/>
        <v>11082978</v>
      </c>
      <c r="F40" s="104">
        <f t="shared" si="2"/>
        <v>3679820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VERA INSTITUTE OF JUSTICE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1036970.0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5052993.0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3.155982E7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103976.0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9706914.0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5223952.0</v>
      </c>
      <c r="E12" s="109">
        <f>D11-D12</f>
        <v>4482962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8.4871572E7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5692421.0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3.4740714E7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167541428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5572563.0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3.6167788E7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41740351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8.6616041E7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3.9185036E7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125801077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167541428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VERA INSTITUTE OF JUSTICE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151205102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574393</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150630709</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12552559.08</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6089963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0.4851570871</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86616041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151205102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12600425.17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6.874057014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90563993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151205102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12600425.17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7.187375966</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7.672533053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105703754</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142283899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0.7429073475</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31072712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7344530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38417242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151205102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0.2540737151</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4958211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31072712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0.1595680158</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245</v>
      </c>
      <c r="D41" s="75">
        <f>'Expenses 2023'!D40</f>
        <v>136442304</v>
      </c>
      <c r="E41" s="165">
        <f t="shared" ref="E41:E44" si="1">D41/$D$44</f>
        <v>0.9023657416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11082978</v>
      </c>
      <c r="E42" s="165">
        <f t="shared" si="1"/>
        <v>0.07329764574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3679820</v>
      </c>
      <c r="E43" s="165">
        <f t="shared" si="1"/>
        <v>0.02433661266</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151205102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139049389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3679820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37.78700833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37753759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5572563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6.774936237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167541428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VERA INSTITUTE OF JUSTICE</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181</v>
      </c>
      <c r="D5" s="177">
        <f>'Ratios 2021'!D8</f>
        <v>2.334663164</v>
      </c>
      <c r="E5" s="177">
        <f>'Ratios 2022'!D8</f>
        <v>0.5992827036</v>
      </c>
      <c r="F5" s="177">
        <f>'Ratios 2023'!D8</f>
        <v>0.4851570871</v>
      </c>
      <c r="G5" s="177">
        <f>average(D5:F5)</f>
        <v>1.139700985</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189</v>
      </c>
      <c r="D10" s="149">
        <f>'Ratios 2021'!D14</f>
        <v>5.082223703</v>
      </c>
      <c r="E10" s="149">
        <f>'Ratios 2022'!D14</f>
        <v>4.277528531</v>
      </c>
      <c r="F10" s="149">
        <f>'Ratios 2023'!D14</f>
        <v>6.874057014</v>
      </c>
      <c r="G10" s="177">
        <f>average(D10:F10)</f>
        <v>5.411269749</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4.100598072</v>
      </c>
      <c r="E15" s="180">
        <f>'Ratios 2022'!D20</f>
        <v>4.110889006</v>
      </c>
      <c r="F15" s="180">
        <f>'Ratios 2023'!D20</f>
        <v>7.187375966</v>
      </c>
      <c r="G15" s="177">
        <f>average(D15:F15)</f>
        <v>5.132954348</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0.8230866202</v>
      </c>
      <c r="E20" s="163">
        <f>'Ratios 2022'!D26</f>
        <v>0.7872709569</v>
      </c>
      <c r="F20" s="163">
        <f>'Ratios 2023'!D26</f>
        <v>0.7429073475</v>
      </c>
      <c r="G20" s="181">
        <f>average(D20:F20)</f>
        <v>0.7844216415</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0.1644979076</v>
      </c>
      <c r="E25" s="163">
        <f>'Ratios 2022'!D33</f>
        <v>0.1490654238</v>
      </c>
      <c r="F25" s="163">
        <f>'Ratios 2023'!D33</f>
        <v>0.2540737151</v>
      </c>
      <c r="G25" s="181">
        <f>average(D25:F25)</f>
        <v>0.1892123488</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0.1438099799</v>
      </c>
      <c r="E30" s="163">
        <f>'Ratios 2022'!D38</f>
        <v>0.1619446537</v>
      </c>
      <c r="F30" s="163">
        <f>'Ratios 2023'!D38</f>
        <v>0.1595680158</v>
      </c>
      <c r="G30" s="181">
        <f>average(D30:F30)</f>
        <v>0.1551075498</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0.9342305782</v>
      </c>
      <c r="E35" s="163">
        <f>'Ratios 2022'!E41</f>
        <v>0.9467228422</v>
      </c>
      <c r="F35" s="163">
        <f>'Ratios 2023'!E41</f>
        <v>0.9023657416</v>
      </c>
      <c r="G35" s="181">
        <f t="shared" ref="G35:G37" si="1">average(D35:F35)</f>
        <v>0.927773054</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0.05470296224</v>
      </c>
      <c r="E36" s="163">
        <f>'Ratios 2022'!E42</f>
        <v>0.04577689131</v>
      </c>
      <c r="F36" s="163">
        <f>'Ratios 2023'!E42</f>
        <v>0.07329764574</v>
      </c>
      <c r="G36" s="181">
        <f t="shared" si="1"/>
        <v>0.05792583309</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0.01106645954</v>
      </c>
      <c r="E37" s="163">
        <f>'Ratios 2022'!E43</f>
        <v>0.007500266462</v>
      </c>
      <c r="F37" s="163">
        <f>'Ratios 2023'!E43</f>
        <v>0.02433661266</v>
      </c>
      <c r="G37" s="181">
        <f t="shared" si="1"/>
        <v>0.01430111289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97.34058573</v>
      </c>
      <c r="E42" s="166">
        <f>'Ratios 2022'!D49</f>
        <v>132.0958879</v>
      </c>
      <c r="F42" s="166">
        <f>'Ratios 2023'!D49</f>
        <v>37.78700833</v>
      </c>
      <c r="G42" s="183">
        <f>average(D42:F42)</f>
        <v>89.07449398</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1.454567877</v>
      </c>
      <c r="E47" s="149">
        <f>'Ratios 2022'!D54</f>
        <v>1.424614967</v>
      </c>
      <c r="F47" s="149">
        <f>'Ratios 2023'!D54</f>
        <v>6.774936237</v>
      </c>
      <c r="G47" s="177">
        <f>average(D47:F47)</f>
        <v>3.218039694</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VERA INSTITUTE OF JUSTICE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VERA INSTITUTE OF JUSTICE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1033300.0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2.18216249E8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4.5138676E7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150768.0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264388225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1748508.0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2.9895966E7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3.0425103E7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-529137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-529137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246092.0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1016784.0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-770692</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244715.0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37803.0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282518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265119422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VERA INSTITUTE OF JUSTICE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37706565</v>
      </c>
      <c r="D3" s="99">
        <v>3.7706565E7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3306352</v>
      </c>
      <c r="D7" s="99">
        <v>1456712.0</v>
      </c>
      <c r="E7" s="99">
        <v>1546219.0</v>
      </c>
      <c r="F7" s="99">
        <v>303421.0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29684300</v>
      </c>
      <c r="D9" s="99">
        <v>2.435153E7</v>
      </c>
      <c r="E9" s="99">
        <v>4700914.0</v>
      </c>
      <c r="F9" s="99">
        <v>631856.0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1068883</v>
      </c>
      <c r="D10" s="99">
        <v>818796.0</v>
      </c>
      <c r="E10" s="99">
        <v>234644.0</v>
      </c>
      <c r="F10" s="99">
        <v>15443.0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3675502</v>
      </c>
      <c r="D11" s="99">
        <v>2779144.0</v>
      </c>
      <c r="E11" s="99">
        <v>830009.0</v>
      </c>
      <c r="F11" s="99">
        <v>66349.0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2638782</v>
      </c>
      <c r="D12" s="99">
        <v>1944628.0</v>
      </c>
      <c r="E12" s="99">
        <v>635849.0</v>
      </c>
      <c r="F12" s="99">
        <v>58305.0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133032</v>
      </c>
      <c r="D16" s="99">
        <v>13216.0</v>
      </c>
      <c r="E16" s="99">
        <v>118602.0</v>
      </c>
      <c r="F16" s="99">
        <v>1214.0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301266</v>
      </c>
      <c r="D19" s="99">
        <v>0.0</v>
      </c>
      <c r="E19" s="99">
        <v>301266.0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160281856</v>
      </c>
      <c r="D20" s="99">
        <v>1.57088051E8</v>
      </c>
      <c r="E20" s="99">
        <v>1828658.0</v>
      </c>
      <c r="F20" s="99">
        <v>1365147.0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20998</v>
      </c>
      <c r="D21" s="99">
        <v>2086.0</v>
      </c>
      <c r="E21" s="99">
        <v>18720.0</v>
      </c>
      <c r="F21" s="99">
        <v>192.0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1699350</v>
      </c>
      <c r="D22" s="99">
        <v>451462.0</v>
      </c>
      <c r="E22" s="99">
        <v>1154140.0</v>
      </c>
      <c r="F22" s="99">
        <v>93748.0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404224</v>
      </c>
      <c r="D23" s="99">
        <v>33626.0</v>
      </c>
      <c r="E23" s="99">
        <v>367917.0</v>
      </c>
      <c r="F23" s="99">
        <v>2681.0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1620345</v>
      </c>
      <c r="D25" s="99">
        <v>950064.0</v>
      </c>
      <c r="E25" s="99">
        <v>627180.0</v>
      </c>
      <c r="F25" s="99">
        <v>43101.0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1268738</v>
      </c>
      <c r="D26" s="99">
        <v>780934.0</v>
      </c>
      <c r="E26" s="99">
        <v>387691.0</v>
      </c>
      <c r="F26" s="99">
        <v>100113.0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210020</v>
      </c>
      <c r="D28" s="99">
        <v>154281.0</v>
      </c>
      <c r="E28" s="99">
        <v>44300.0</v>
      </c>
      <c r="F28" s="99">
        <v>11439.0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2167</v>
      </c>
      <c r="D29" s="99">
        <v>0.0</v>
      </c>
      <c r="E29" s="99">
        <v>2167.0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693913</v>
      </c>
      <c r="D31" s="99">
        <v>527269.0</v>
      </c>
      <c r="E31" s="99">
        <v>145814.0</v>
      </c>
      <c r="F31" s="99">
        <v>20830.0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154973</v>
      </c>
      <c r="D32" s="99">
        <v>170.0</v>
      </c>
      <c r="E32" s="99">
        <v>154803.0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229890</v>
      </c>
      <c r="D34" s="99">
        <v>88732.0</v>
      </c>
      <c r="E34" s="99">
        <v>139107.0</v>
      </c>
      <c r="F34" s="99">
        <v>2051.0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199147</v>
      </c>
      <c r="D35" s="99">
        <v>16917.0</v>
      </c>
      <c r="E35" s="99">
        <v>182005.0</v>
      </c>
      <c r="F35" s="99">
        <v>225.0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136369</v>
      </c>
      <c r="D36" s="99">
        <v>130261.0</v>
      </c>
      <c r="E36" s="99">
        <v>6108.0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245436672</v>
      </c>
      <c r="D40" s="104">
        <f t="shared" si="2"/>
        <v>229294444</v>
      </c>
      <c r="E40" s="104">
        <f t="shared" si="2"/>
        <v>13426113</v>
      </c>
      <c r="F40" s="104">
        <f t="shared" si="2"/>
        <v>2716115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VERA INSTITUTE OF JUSTICE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3.3095448E7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1.4520544E7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6.1325316E7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100226.0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9077327.0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4049704.0</v>
      </c>
      <c r="E12" s="109">
        <f>D11-D12</f>
        <v>5027623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8.1298296E7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2571466.0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4.9258931E7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247197850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7.4964899E7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4.9044277E7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124009176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1.03947006E8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1.9241668E7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123188674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247197850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VERA INSTITUTE OF JUSTICE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245436672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693913</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244742759</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20395229.92</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47615992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2.334663164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103947006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245436672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20453056</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5.082223703</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83869762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245436672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20453056</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4.100598072</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6.435261236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218216249</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265119422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0.8230866202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32990652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7383167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40373819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245436672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0.1644979076</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4744385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32990652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0.1438099799</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229294444</v>
      </c>
      <c r="E41" s="165">
        <f t="shared" ref="E41:E44" si="1">D41/$D$44</f>
        <v>0.9342305782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13426113</v>
      </c>
      <c r="E42" s="165">
        <f t="shared" si="1"/>
        <v>0.05470296224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2716115</v>
      </c>
      <c r="E43" s="165">
        <f t="shared" si="1"/>
        <v>0.01106645954</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245436672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264388225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2716115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97.34058573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109041534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74964899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1.454567877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247197850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VERA INSTITUTE OF JUSTICE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1271405.0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2.07183891E8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5.1594349E7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154867.0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260049645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2050250.0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6.8256789E7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6.7339674E7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917115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917115</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180425.0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1024981.0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-844556</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4635.0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4000.0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635</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607882.0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320459.0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239</v>
      </c>
      <c r="D41" s="74"/>
      <c r="E41" s="48">
        <v>65767.0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994108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263167197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VERA INSTITUTE OF JUSTICE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14514881</v>
      </c>
      <c r="D3" s="99">
        <v>1.4514881E7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2340036</v>
      </c>
      <c r="D7" s="99">
        <v>969040.0</v>
      </c>
      <c r="E7" s="99">
        <v>1031065.0</v>
      </c>
      <c r="F7" s="99">
        <v>339931.0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29241834</v>
      </c>
      <c r="D9" s="99">
        <v>2.3734943E7</v>
      </c>
      <c r="E9" s="99">
        <v>4648768.0</v>
      </c>
      <c r="F9" s="99">
        <v>858123.0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1018310</v>
      </c>
      <c r="D10" s="99">
        <v>852253.0</v>
      </c>
      <c r="E10" s="99">
        <v>148960.0</v>
      </c>
      <c r="F10" s="99">
        <v>17097.0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4096205</v>
      </c>
      <c r="D11" s="99">
        <v>3209448.0</v>
      </c>
      <c r="E11" s="99">
        <v>772906.0</v>
      </c>
      <c r="F11" s="99">
        <v>113851.0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2429772</v>
      </c>
      <c r="D12" s="99">
        <v>1882421.0</v>
      </c>
      <c r="E12" s="99">
        <v>472112.0</v>
      </c>
      <c r="F12" s="99">
        <v>75239.0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137874</v>
      </c>
      <c r="D16" s="99">
        <v>63552.0</v>
      </c>
      <c r="E16" s="99">
        <v>72457.0</v>
      </c>
      <c r="F16" s="99">
        <v>1865.0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27000</v>
      </c>
      <c r="D17" s="99">
        <v>12446.0</v>
      </c>
      <c r="E17" s="99">
        <v>14189.0</v>
      </c>
      <c r="F17" s="99">
        <v>365.0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317691</v>
      </c>
      <c r="D19" s="99">
        <v>0.0</v>
      </c>
      <c r="E19" s="99">
        <v>317691.0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199401769</v>
      </c>
      <c r="D20" s="99">
        <v>1.97795839E8</v>
      </c>
      <c r="E20" s="99">
        <v>1289157.0</v>
      </c>
      <c r="F20" s="99">
        <v>316773.0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410699</v>
      </c>
      <c r="D21" s="99">
        <v>189310.0</v>
      </c>
      <c r="E21" s="99">
        <v>215834.0</v>
      </c>
      <c r="F21" s="99">
        <v>5555.0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2099635</v>
      </c>
      <c r="D22" s="99">
        <v>718203.0</v>
      </c>
      <c r="E22" s="99">
        <v>1264629.0</v>
      </c>
      <c r="F22" s="99">
        <v>116803.0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270882</v>
      </c>
      <c r="D23" s="99">
        <v>120309.0</v>
      </c>
      <c r="E23" s="99">
        <v>146935.0</v>
      </c>
      <c r="F23" s="99">
        <v>3638.0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1576358</v>
      </c>
      <c r="D25" s="99">
        <v>1086939.0</v>
      </c>
      <c r="E25" s="99">
        <v>433021.0</v>
      </c>
      <c r="F25" s="99">
        <v>56398.0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2047569</v>
      </c>
      <c r="D26" s="99">
        <v>1825073.0</v>
      </c>
      <c r="E26" s="99">
        <v>215204.0</v>
      </c>
      <c r="F26" s="99">
        <v>7292.0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381198</v>
      </c>
      <c r="D28" s="99">
        <v>339775.0</v>
      </c>
      <c r="E28" s="99">
        <v>40065.0</v>
      </c>
      <c r="F28" s="99">
        <v>1358.0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367380</v>
      </c>
      <c r="D29" s="99">
        <v>280160.0</v>
      </c>
      <c r="E29" s="99">
        <v>72683.0</v>
      </c>
      <c r="F29" s="99">
        <v>14537.0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755302</v>
      </c>
      <c r="D31" s="99">
        <v>575986.0</v>
      </c>
      <c r="E31" s="99">
        <v>149430.0</v>
      </c>
      <c r="F31" s="99">
        <v>29886.0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166477</v>
      </c>
      <c r="D32" s="99">
        <v>0.0</v>
      </c>
      <c r="E32" s="99">
        <v>166477.0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136</v>
      </c>
      <c r="C34" s="98">
        <f t="shared" si="1"/>
        <v>550858</v>
      </c>
      <c r="D34" s="99">
        <v>149251.0</v>
      </c>
      <c r="E34" s="99">
        <v>398360.0</v>
      </c>
      <c r="F34" s="99">
        <v>3247.0</v>
      </c>
      <c r="G34" s="43"/>
      <c r="H34" s="43"/>
      <c r="I34" s="43"/>
      <c r="J34" s="43"/>
      <c r="K34" s="43"/>
      <c r="L34" s="43"/>
      <c r="M34" s="43"/>
      <c r="N34" s="43"/>
      <c r="O34" s="43"/>
      <c r="P34" s="43"/>
      <c r="Q34" s="43"/>
      <c r="R34" s="43"/>
      <c r="S34" s="43"/>
      <c r="T34" s="43"/>
      <c r="U34" s="43"/>
      <c r="V34" s="43"/>
      <c r="W34" s="43"/>
      <c r="X34" s="43"/>
      <c r="Y34" s="43"/>
      <c r="Z34" s="43"/>
    </row>
    <row r="35">
      <c r="A35" s="45" t="s">
        <v>48</v>
      </c>
      <c r="B35" s="60" t="s">
        <v>240</v>
      </c>
      <c r="C35" s="98">
        <f t="shared" si="1"/>
        <v>171500</v>
      </c>
      <c r="D35" s="99">
        <v>117012.0</v>
      </c>
      <c r="E35" s="99">
        <v>48453.0</v>
      </c>
      <c r="F35" s="99">
        <v>6035.0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153178</v>
      </c>
      <c r="D36" s="99">
        <v>55570.0</v>
      </c>
      <c r="E36" s="99">
        <v>96958.0</v>
      </c>
      <c r="F36" s="99">
        <v>650.0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262476408</v>
      </c>
      <c r="D40" s="104">
        <f t="shared" si="2"/>
        <v>248492411</v>
      </c>
      <c r="E40" s="104">
        <f t="shared" si="2"/>
        <v>12015354</v>
      </c>
      <c r="F40" s="104">
        <f t="shared" si="2"/>
        <v>1968643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VERA INSTITUTE OF JUSTICE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4014648.0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9055763.0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9.6947088E7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209014.0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9481175.0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4619778.0</v>
      </c>
      <c r="E12" s="109">
        <f>D11-D12</f>
        <v>4861397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8.5379589E7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4538026.0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5.1282001E7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256287526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7.7372845E7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5.0835946E7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128208791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9.3562527E7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3.4516208E7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128078735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256287526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