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<sst xmlns="http://schemas.openxmlformats.org/spreadsheetml/2006/main" count="868" uniqueCount="252">
  <si>
    <t>STAND! FOR FAMILIES FREE OF VIOLENCE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</si>
  <si>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</si>
  <si>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</si>
  <si>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</si>
  <si>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</si>
  <si>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</si>
  <si>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</si>
  <si>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</si>
  <si>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</si>
  <si>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</si>
  <si>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</si>
  <si>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</si>
  <si>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</si>
  <si>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</si>
  <si>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</si>
  <si>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</si>
  <si>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</si>
  <si>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</si>
  <si>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</si>
  <si>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</si>
  <si>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</si>
  <si>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</si>
  <si>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</si>
  <si>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</si>
  <si>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</si>
  <si>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</si>
  <si>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</si>
  <si>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</si>
  <si>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</si>
  <si>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</si>
  <si>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</si>
  <si>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</si>
  <si>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</si>
  <si>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</si>
  <si>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</si>
  <si>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</si>
  <si>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</si>
  <si>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</si>
  <si>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</si>
  <si>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</si>
  <si>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</si>
  <si>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</si>
  <si>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</si>
  <si>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</si>
  <si>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</si>
  <si>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</si>
  <si>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</si>
  <si>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</si>
  <si>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</si>
  <si>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</si>
  <si>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</si>
  <si>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</si>
  <si>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</si>
  <si>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</si>
  <si>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</si>
  <si>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</si>
  <si>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</si>
  <si>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</si>
  <si>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</si>
  <si>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</si>
  <si>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</si>
  <si>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</si>
  <si>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</si>
  <si>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</si>
  <si>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FEES FOR 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</si>
  <si>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</si>
  <si>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</si>
  <si>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</si>
  <si>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</si>
  <si>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</si>
  <si>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</si>
  <si>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</si>
  <si>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</si>
  <si>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</si>
  <si>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</si>
  <si>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</si>
  <si>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</si>
  <si>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</si>
  <si>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</si>
  <si>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</si>
  <si>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</si>
  <si>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</si>
  <si>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</si>
  <si>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</si>
  <si>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</si>
  <si>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</si>
  <si>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</si>
  <si>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</si>
  <si>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</si>
  <si>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</si>
  <si>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</si>
  <si>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</si>
  <si>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</si>
  <si>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</si>
  <si>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</si>
  <si>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</si>
  <si>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</si>
  <si>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REALIZED GAINS FROM PO</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</si>
  <si>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</si>
  <si>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</si>
  <si>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</si>
  <si>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</si>
  <si>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</si>
  <si>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</si>
  <si>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</si>
  <si>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</si>
  <si>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</si>
  <si>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</si>
  <si>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</si>
  <si>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</si>
  <si>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</si>
  <si>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</si>
  <si>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</si>
  <si>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</si>
  <si>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</si>
  <si>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</si>
  <si>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</si>
  <si>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</si>
  <si>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</si>
  <si>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</si>
  <si>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</si>
  <si>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</si>
  <si>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</si>
  <si>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</si>
  <si>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</si>
  <si>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</si>
  <si>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</si>
  <si>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</si>
  <si>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</si>
  <si>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</si>
  <si>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</si>
  <si>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</si>
  <si>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</si>
  <si>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</si>
  <si>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</si>
  <si>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</si>
  <si>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DIRECT ASSISTANCE</t>
  </si>
  <si>
    <t>YOUTH GIFT CARDS AND IN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</si>
  <si>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</si>
  <si>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</si>
  <si>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</si>
  <si>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</si>
  <si>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</si>
  <si>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</si>
  <si>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</si>
  <si>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</si>
  <si>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</si>
  <si>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</si>
  <si>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</si>
  <si>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</si>
  <si>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</si>
  <si>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</si>
  <si>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</si>
  <si>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</si>
  <si>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</si>
  <si>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</si>
  <si>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</si>
  <si>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</si>
  <si>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</si>
  <si>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</si>
  <si>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</si>
  <si>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</si>
  <si>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</si>
  <si>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</si>
  <si>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</si>
  <si>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</si>
  <si>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</si>
  <si>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</si>
  <si>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</si>
  <si>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</si>
  <si>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</si>
  <si>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</si>
  <si>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</si>
  <si>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</si>
  <si>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</si>
  <si>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</si>
  <si>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</si>
  <si>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</si>
  <si>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</si>
  <si>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</si>
  <si>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</si>
  <si>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</si>
  <si>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</si>
  <si>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</si>
  <si>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</si>
  <si>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</si>
  <si>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</si>
  <si>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</si>
  <si>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</si>
  <si>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</si>
  <si>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</si>
  <si>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</si>
  <si>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</si>
  <si>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</si>
  <si>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</si>
  <si>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</si>
  <si>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</si>
  <si>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</si>
  <si>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</si>
  <si>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</si>
  <si>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</si>
  <si>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</si>
  <si>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</si>
  <si>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</si>
  <si>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</si>
  <si>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</si>
  <si>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</si>
  <si>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</si>
  <si>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</si>
  <si>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</si>
  <si>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</si>
  <si>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</si>
  <si>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</si>
  <si>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</si>
  <si>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</si>
  <si>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</si>
  <si>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</si>
  <si>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</si>
  <si>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</si>
  <si>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</si>
  <si>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</si>
  <si>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</si>
  <si>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</si>
  <si>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</si>
  <si>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</si>
  <si>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</si>
  <si>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</si>
  <si>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</si>
  <si>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</si>
  <si>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</si>
  <si>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</si>
  <si>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</si>
  <si>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</si>
  <si>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</si>
  <si>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</si>
  <si>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</si>
  <si>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</si>
  <si>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</si>
  <si>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</si>
  <si>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EE RETENTION CREDIT</t>
  </si>
  <si>
    <t>REALIZED LOSS POOLED I</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</si>
  <si>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</si>
  <si>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</si>
  <si>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REALIZED GAIN - POOLED</t>
  </si>
  <si>
    <t>YOUTH GIFT CARDS/INCENT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</si>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</sst>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STAND! FOR FAMILIES FREE OF VIOLENCE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4401944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175172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4226772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352231</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1142912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3.244779704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3164656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4401944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366828.6667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8.627068404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734389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4401944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366828.6667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2.001994573</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5.246774278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2872790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4654060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0.6172653554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2755248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503924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3259172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4401944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0.7403937897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283150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2755248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0.1027675186</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3093458</v>
      </c>
      <c r="E41" s="165">
        <f t="shared" ref="E41:E44" si="1">D41/$D$44</f>
        <v>0.7027481495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1242703</v>
      </c>
      <c r="E42" s="165">
        <f t="shared" si="1"/>
        <v>0.2823077713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65783</v>
      </c>
      <c r="E43" s="165">
        <f t="shared" si="1"/>
        <v>0.01494407925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4401944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4032302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65783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61.29702203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2145994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301053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7.128293025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634252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4593273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0.1380828007</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STAND! FOR FAMILIES FREE OF VIOLENCE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110203.0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3499908.0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771755.0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4381866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32456.0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32456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20246.0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83448.0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109928.0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-26480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-26480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43108.0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-43108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239</v>
      </c>
      <c r="D39" s="74"/>
      <c r="E39" s="48">
        <v>245644.0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243</v>
      </c>
      <c r="D40" s="74"/>
      <c r="E40" s="48">
        <v>20523.0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266167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4631147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STAND! FOR FAMILIES FREE OF VIOLENCE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21089</v>
      </c>
      <c r="D3" s="99">
        <v>21089.0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271694</v>
      </c>
      <c r="D7" s="99">
        <v>0.0</v>
      </c>
      <c r="E7" s="99">
        <v>250196.0</v>
      </c>
      <c r="F7" s="99">
        <v>21498.0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2645595</v>
      </c>
      <c r="D9" s="99">
        <v>2161426.0</v>
      </c>
      <c r="E9" s="99">
        <v>457140.0</v>
      </c>
      <c r="F9" s="99">
        <v>27029.0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26775</v>
      </c>
      <c r="D10" s="99">
        <v>22047.0</v>
      </c>
      <c r="E10" s="99">
        <v>4315.0</v>
      </c>
      <c r="F10" s="99">
        <v>413.0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185739</v>
      </c>
      <c r="D11" s="99">
        <v>149512.0</v>
      </c>
      <c r="E11" s="99">
        <v>33869.0</v>
      </c>
      <c r="F11" s="99">
        <v>2358.0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235564</v>
      </c>
      <c r="D12" s="99">
        <v>179079.0</v>
      </c>
      <c r="E12" s="99">
        <v>51976.0</v>
      </c>
      <c r="F12" s="99">
        <v>4509.0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213301</v>
      </c>
      <c r="D16" s="99">
        <v>0.0</v>
      </c>
      <c r="E16" s="99">
        <v>213301.0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8291</v>
      </c>
      <c r="D19" s="99">
        <v>0.0</v>
      </c>
      <c r="E19" s="99">
        <v>8291.0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135589</v>
      </c>
      <c r="D20" s="99">
        <v>72455.0</v>
      </c>
      <c r="E20" s="99">
        <v>62949.0</v>
      </c>
      <c r="F20" s="99">
        <v>185.0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25991</v>
      </c>
      <c r="D21" s="99">
        <v>13598.0</v>
      </c>
      <c r="E21" s="99">
        <v>8082.0</v>
      </c>
      <c r="F21" s="99">
        <v>4311.0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134947</v>
      </c>
      <c r="D22" s="99">
        <v>86136.0</v>
      </c>
      <c r="E22" s="99">
        <v>48522.0</v>
      </c>
      <c r="F22" s="99">
        <v>289.0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25363</v>
      </c>
      <c r="D23" s="99">
        <v>21891.0</v>
      </c>
      <c r="E23" s="99">
        <v>3440.0</v>
      </c>
      <c r="F23" s="99">
        <v>32.0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359054</v>
      </c>
      <c r="D25" s="99">
        <v>244779.0</v>
      </c>
      <c r="E25" s="99">
        <v>114275.0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10468</v>
      </c>
      <c r="D26" s="99">
        <v>8678.0</v>
      </c>
      <c r="E26" s="99">
        <v>1754.0</v>
      </c>
      <c r="F26" s="99">
        <v>36.0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12129</v>
      </c>
      <c r="D28" s="99">
        <v>5415.0</v>
      </c>
      <c r="E28" s="99">
        <v>6586.0</v>
      </c>
      <c r="F28" s="99">
        <v>128.0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9236</v>
      </c>
      <c r="D29" s="99">
        <v>8433.0</v>
      </c>
      <c r="E29" s="99">
        <v>803.0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200942</v>
      </c>
      <c r="D31" s="99">
        <v>27899.0</v>
      </c>
      <c r="E31" s="99">
        <v>173043.0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73405</v>
      </c>
      <c r="D32" s="99">
        <v>61920.0</v>
      </c>
      <c r="E32" s="99">
        <v>11485.0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28442</v>
      </c>
      <c r="D34" s="99">
        <v>28442.0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2472</v>
      </c>
      <c r="D35" s="99">
        <v>2472.0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5796</v>
      </c>
      <c r="D38" s="99">
        <v>1777.0</v>
      </c>
      <c r="E38" s="99">
        <v>2163.0</v>
      </c>
      <c r="F38" s="99">
        <v>1856.0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4631882</v>
      </c>
      <c r="D40" s="104">
        <f t="shared" si="2"/>
        <v>3117048</v>
      </c>
      <c r="E40" s="104">
        <f t="shared" si="2"/>
        <v>1452190</v>
      </c>
      <c r="F40" s="104">
        <f t="shared" si="2"/>
        <v>62644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STAND! FOR FAMILIES FREE OF VIOLENCE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1019457.0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101612.0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100000.0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910901.0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54096.0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4666361.0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3386297.0</v>
      </c>
      <c r="E12" s="109">
        <f>D11-D12</f>
        <v>1280064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908474.0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180750.0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4555354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284787.0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621350.0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178321.0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1084458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3230672.0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240224.0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3470896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4555354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STAND! FOR FAMILIES FREE OF VIOLENCE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4631882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200942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4430940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369245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1121069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3.036111525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3230672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4631882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385990.1667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8.369829801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908474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4631882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385990.1667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2.353619544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5.389731069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3499908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4631147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0.7557324352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2917289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448078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3365367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4631882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0.726565789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212514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2917289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0.07284639952</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2023'!D40</f>
        <v>3117048</v>
      </c>
      <c r="E41" s="165">
        <f t="shared" ref="E41:E44" si="1">D41/$D$44</f>
        <v>0.6729549673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1452190</v>
      </c>
      <c r="E42" s="165">
        <f t="shared" si="1"/>
        <v>0.3135205085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62644</v>
      </c>
      <c r="E43" s="165">
        <f t="shared" si="1"/>
        <v>0.01352452416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4631882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4381866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62644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69.94869421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2186066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284787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7.676143925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621350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4555354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0.1363999373</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STAND! FOR FAMILIES FREE OF VIOLENCE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181</v>
      </c>
      <c r="D5" s="177">
        <f>'Ratios 2021'!D8</f>
        <v>2.431765241</v>
      </c>
      <c r="E5" s="177">
        <f>'Ratios 2022'!D8</f>
        <v>3.244779704</v>
      </c>
      <c r="F5" s="177">
        <f>'Ratios 2023'!D8</f>
        <v>3.036111525</v>
      </c>
      <c r="G5" s="177">
        <f>average(D5:F5)</f>
        <v>2.904218823</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189</v>
      </c>
      <c r="D10" s="149">
        <f>'Ratios 2021'!D14</f>
        <v>7.784888668</v>
      </c>
      <c r="E10" s="149">
        <f>'Ratios 2022'!D14</f>
        <v>8.627068404</v>
      </c>
      <c r="F10" s="149">
        <f>'Ratios 2023'!D14</f>
        <v>8.369829801</v>
      </c>
      <c r="G10" s="177">
        <f>average(D10:F10)</f>
        <v>8.260595624</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1.88094342</v>
      </c>
      <c r="E15" s="180">
        <f>'Ratios 2022'!D20</f>
        <v>2.001994573</v>
      </c>
      <c r="F15" s="180">
        <f>'Ratios 2023'!D20</f>
        <v>2.353619544</v>
      </c>
      <c r="G15" s="177">
        <f>average(D15:F15)</f>
        <v>2.078852512</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0.6905282735</v>
      </c>
      <c r="E20" s="163">
        <f>'Ratios 2022'!D26</f>
        <v>0.6172653554</v>
      </c>
      <c r="F20" s="163">
        <f>'Ratios 2023'!D26</f>
        <v>0.7557324352</v>
      </c>
      <c r="G20" s="181">
        <f>average(D20:F20)</f>
        <v>0.6878420214</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0.7615383063</v>
      </c>
      <c r="E25" s="163">
        <f>'Ratios 2022'!D33</f>
        <v>0.7403937897</v>
      </c>
      <c r="F25" s="163">
        <f>'Ratios 2023'!D33</f>
        <v>0.726565789</v>
      </c>
      <c r="G25" s="181">
        <f>average(D25:F25)</f>
        <v>0.7428326283</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0.1087555089</v>
      </c>
      <c r="E30" s="163">
        <f>'Ratios 2022'!D38</f>
        <v>0.1027675186</v>
      </c>
      <c r="F30" s="163">
        <f>'Ratios 2023'!D38</f>
        <v>0.07284639952</v>
      </c>
      <c r="G30" s="181">
        <f>average(D30:F30)</f>
        <v>0.09478980899</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0.6911052968</v>
      </c>
      <c r="E35" s="163">
        <f>'Ratios 2022'!E41</f>
        <v>0.7027481495</v>
      </c>
      <c r="F35" s="163">
        <f>'Ratios 2023'!E41</f>
        <v>0.6729549673</v>
      </c>
      <c r="G35" s="181">
        <f t="shared" ref="G35:G37" si="1">average(D35:F35)</f>
        <v>0.6889361379</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0.2742370581</v>
      </c>
      <c r="E36" s="163">
        <f>'Ratios 2022'!E42</f>
        <v>0.2823077713</v>
      </c>
      <c r="F36" s="163">
        <f>'Ratios 2023'!E42</f>
        <v>0.3135205085</v>
      </c>
      <c r="G36" s="181">
        <f t="shared" si="1"/>
        <v>0.2900217793</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0.03465764514</v>
      </c>
      <c r="E37" s="163">
        <f>'Ratios 2022'!E43</f>
        <v>0.01494407925</v>
      </c>
      <c r="F37" s="163">
        <f>'Ratios 2023'!E43</f>
        <v>0.01352452416</v>
      </c>
      <c r="G37" s="181">
        <f t="shared" si="1"/>
        <v>0.02104208285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28.18984183</v>
      </c>
      <c r="E42" s="166">
        <f>'Ratios 2022'!D49</f>
        <v>61.29702203</v>
      </c>
      <c r="F42" s="166">
        <f>'Ratios 2023'!D49</f>
        <v>69.94869421</v>
      </c>
      <c r="G42" s="183">
        <f>average(D42:F42)</f>
        <v>53.14518602</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4.809180409</v>
      </c>
      <c r="E47" s="149">
        <f>'Ratios 2022'!D54</f>
        <v>7.128293025</v>
      </c>
      <c r="F47" s="149">
        <f>'Ratios 2023'!D54</f>
        <v>7.676143925</v>
      </c>
      <c r="G47" s="177">
        <f>average(D47:F47)</f>
        <v>6.537872453</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0.1566452377</v>
      </c>
      <c r="E52" s="184">
        <f>'Ratios 2022'!D59</f>
        <v>0.1380828007</v>
      </c>
      <c r="F52" s="184">
        <f>'Ratios 2023'!D59</f>
        <v>0.1363999373</v>
      </c>
      <c r="G52" s="185">
        <f>average(D52:F52)</f>
        <v>0.1437093252</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STAND! FOR FAMILIES FREE OF VIOLENCE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STAND! FOR FAMILIES FREE OF VIOLENCE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85263.0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2973316.0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1154562.0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4213141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41476.0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41476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20922.0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13121.0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13121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13121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987.0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-987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17979.0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205.0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18184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4305857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STAND! FOR FAMILIES FREE OF VIOLENCE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20000</v>
      </c>
      <c r="D3" s="99">
        <v>20000.0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342781</v>
      </c>
      <c r="D7" s="99">
        <v>26726.0</v>
      </c>
      <c r="E7" s="99">
        <v>296967.0</v>
      </c>
      <c r="F7" s="99">
        <v>19088.0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2427966</v>
      </c>
      <c r="D9" s="99">
        <v>1876286.0</v>
      </c>
      <c r="E9" s="99">
        <v>488407.0</v>
      </c>
      <c r="F9" s="99">
        <v>63273.0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24118</v>
      </c>
      <c r="D10" s="99">
        <v>21617.0</v>
      </c>
      <c r="E10" s="99">
        <v>1965.0</v>
      </c>
      <c r="F10" s="99">
        <v>536.0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277216</v>
      </c>
      <c r="D11" s="99">
        <v>217203.0</v>
      </c>
      <c r="E11" s="99">
        <v>50542.0</v>
      </c>
      <c r="F11" s="99">
        <v>9471.0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211941</v>
      </c>
      <c r="D12" s="99">
        <v>165049.0</v>
      </c>
      <c r="E12" s="99">
        <v>41345.0</v>
      </c>
      <c r="F12" s="99">
        <v>5547.0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36500</v>
      </c>
      <c r="D16" s="99">
        <v>0.0</v>
      </c>
      <c r="E16" s="99">
        <v>36500.0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8720</v>
      </c>
      <c r="D19" s="99">
        <v>0.0</v>
      </c>
      <c r="E19" s="99">
        <v>8720.0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142208</v>
      </c>
      <c r="D20" s="99">
        <v>76814.0</v>
      </c>
      <c r="E20" s="99">
        <v>45479.0</v>
      </c>
      <c r="F20" s="99">
        <v>19915.0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22852</v>
      </c>
      <c r="D21" s="99">
        <v>4633.0</v>
      </c>
      <c r="E21" s="99">
        <v>18219.0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145680</v>
      </c>
      <c r="D22" s="99">
        <v>77281.0</v>
      </c>
      <c r="E22" s="99">
        <v>40853.0</v>
      </c>
      <c r="F22" s="99">
        <v>27546.0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44730</v>
      </c>
      <c r="D23" s="99">
        <v>31645.0</v>
      </c>
      <c r="E23" s="99">
        <v>9851.0</v>
      </c>
      <c r="F23" s="99">
        <v>3234.0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274048</v>
      </c>
      <c r="D25" s="99">
        <v>256618.0</v>
      </c>
      <c r="E25" s="99">
        <v>17382.0</v>
      </c>
      <c r="F25" s="99">
        <v>48.0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9171</v>
      </c>
      <c r="D26" s="99">
        <v>8402.0</v>
      </c>
      <c r="E26" s="99">
        <v>769.0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21414</v>
      </c>
      <c r="D28" s="99">
        <v>14853.0</v>
      </c>
      <c r="E28" s="99">
        <v>6561.0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10242</v>
      </c>
      <c r="D29" s="99">
        <v>10170.0</v>
      </c>
      <c r="E29" s="99">
        <v>72.0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166614</v>
      </c>
      <c r="D31" s="99">
        <v>57341.0</v>
      </c>
      <c r="E31" s="99">
        <v>109273.0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57891</v>
      </c>
      <c r="D32" s="99">
        <v>49503.0</v>
      </c>
      <c r="E32" s="99">
        <v>8388.0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62215</v>
      </c>
      <c r="D34" s="99">
        <v>62078.0</v>
      </c>
      <c r="E34" s="99">
        <v>0.0</v>
      </c>
      <c r="F34" s="99">
        <v>137.0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2561</v>
      </c>
      <c r="D35" s="99">
        <v>2561.0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3485</v>
      </c>
      <c r="D38" s="99">
        <v>1510.0</v>
      </c>
      <c r="E38" s="99">
        <v>1314.0</v>
      </c>
      <c r="F38" s="99">
        <v>661.0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4312353</v>
      </c>
      <c r="D40" s="104">
        <f t="shared" si="2"/>
        <v>2980290</v>
      </c>
      <c r="E40" s="104">
        <f t="shared" si="2"/>
        <v>1182607</v>
      </c>
      <c r="F40" s="104">
        <f t="shared" si="2"/>
        <v>149456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STAND! FOR FAMILIES FREE OF VIOLENCE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839140.0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982.0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1096865.0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16983.0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4507803.0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3014181.0</v>
      </c>
      <c r="E12" s="109">
        <f>D11-D12</f>
        <v>1493622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675941.0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4521.0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4128054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403800.0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2500.0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646640.0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1052940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2797599.0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277515.0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3075114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4128054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STAND! FOR FAMILIES FREE OF VIOLENCE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4312353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166614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4145739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345478.25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840122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2.431765241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2797599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4312353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359362.75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7.784888668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675941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4312353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359362.75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1.88094342</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4.312708661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2973316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4305857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0.6905282735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2770747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513275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3284022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4312353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0.7615383063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301334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2770747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0.1087555089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2980290</v>
      </c>
      <c r="E41" s="165">
        <f t="shared" ref="E41:E44" si="1">D41/$D$44</f>
        <v>0.6911052968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1182607</v>
      </c>
      <c r="E42" s="165">
        <f t="shared" si="1"/>
        <v>0.2742370581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149456</v>
      </c>
      <c r="E43" s="165">
        <f t="shared" si="1"/>
        <v>0.03465764514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4312353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4213141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149456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28.18984183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1953970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406300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4.809180409</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646640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4128054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0.1566452377</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STAND! FOR FAMILIES FREE OF VIOLENCE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92876.0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2872790.0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1066636.0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4032302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21661.0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21661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15463.0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4497.0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4497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4497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156080.0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182040.0</v>
      </c>
      <c r="E27" s="50">
        <v>27912.0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-25960</v>
      </c>
      <c r="E28" s="75">
        <f t="shared" si="2"/>
        <v>-27912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-53872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50133.0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-50133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239</v>
      </c>
      <c r="D39" s="74"/>
      <c r="E39" s="48">
        <v>683236.0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240</v>
      </c>
      <c r="D40" s="74"/>
      <c r="E40" s="48">
        <v>906.0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684142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4654060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STAND! FOR FAMILIES FREE OF VIOLENCE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16979</v>
      </c>
      <c r="D3" s="99">
        <v>16979.0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371176</v>
      </c>
      <c r="D7" s="99">
        <v>0.0</v>
      </c>
      <c r="E7" s="99">
        <v>350553.0</v>
      </c>
      <c r="F7" s="99">
        <v>20623.0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2384072</v>
      </c>
      <c r="D9" s="99">
        <v>1960214.0</v>
      </c>
      <c r="E9" s="99">
        <v>409816.0</v>
      </c>
      <c r="F9" s="99">
        <v>14042.0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28950</v>
      </c>
      <c r="D10" s="99">
        <v>25226.0</v>
      </c>
      <c r="E10" s="99">
        <v>3642.0</v>
      </c>
      <c r="F10" s="99">
        <v>82.0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254200</v>
      </c>
      <c r="D11" s="99">
        <v>207632.0</v>
      </c>
      <c r="E11" s="99">
        <v>45094.0</v>
      </c>
      <c r="F11" s="99">
        <v>1474.0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220774</v>
      </c>
      <c r="D12" s="99">
        <v>173049.0</v>
      </c>
      <c r="E12" s="99">
        <v>45567.0</v>
      </c>
      <c r="F12" s="99">
        <v>2158.0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30000</v>
      </c>
      <c r="D16" s="99">
        <v>0.0</v>
      </c>
      <c r="E16" s="99">
        <v>30000.0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7644</v>
      </c>
      <c r="D19" s="99">
        <v>0.0</v>
      </c>
      <c r="E19" s="99">
        <v>7644.0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182465</v>
      </c>
      <c r="D20" s="99">
        <v>81291.0</v>
      </c>
      <c r="E20" s="99">
        <v>78678.0</v>
      </c>
      <c r="F20" s="99">
        <v>22496.0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36389</v>
      </c>
      <c r="D21" s="99">
        <v>8396.0</v>
      </c>
      <c r="E21" s="99">
        <v>25085.0</v>
      </c>
      <c r="F21" s="99">
        <v>2908.0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182372</v>
      </c>
      <c r="D22" s="99">
        <v>130464.0</v>
      </c>
      <c r="E22" s="99">
        <v>50579.0</v>
      </c>
      <c r="F22" s="99">
        <v>1329.0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24663</v>
      </c>
      <c r="D23" s="99">
        <v>22305.0</v>
      </c>
      <c r="E23" s="99">
        <v>2298.0</v>
      </c>
      <c r="F23" s="99">
        <v>60.0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336024</v>
      </c>
      <c r="D25" s="99">
        <v>283779.0</v>
      </c>
      <c r="E25" s="99">
        <v>52192.0</v>
      </c>
      <c r="F25" s="99">
        <v>53.0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10379</v>
      </c>
      <c r="D26" s="99">
        <v>7863.0</v>
      </c>
      <c r="E26" s="99">
        <v>2516.0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18463</v>
      </c>
      <c r="D28" s="99">
        <v>9212.0</v>
      </c>
      <c r="E28" s="99">
        <v>8859.0</v>
      </c>
      <c r="F28" s="99">
        <v>392.0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9750</v>
      </c>
      <c r="D29" s="99">
        <v>9750.0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175172</v>
      </c>
      <c r="D31" s="99">
        <v>59540.0</v>
      </c>
      <c r="E31" s="99">
        <v>115632.0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55573</v>
      </c>
      <c r="D32" s="99">
        <v>46158.0</v>
      </c>
      <c r="E32" s="99">
        <v>9415.0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50384</v>
      </c>
      <c r="D34" s="99">
        <v>49216.0</v>
      </c>
      <c r="E34" s="99">
        <v>1104.0</v>
      </c>
      <c r="F34" s="99">
        <v>64.0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6515</v>
      </c>
      <c r="D38" s="99">
        <v>2384.0</v>
      </c>
      <c r="E38" s="99">
        <v>4029.0</v>
      </c>
      <c r="F38" s="99">
        <v>102.0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4401944</v>
      </c>
      <c r="D40" s="104">
        <f t="shared" si="2"/>
        <v>3093458</v>
      </c>
      <c r="E40" s="104">
        <f t="shared" si="2"/>
        <v>1242703</v>
      </c>
      <c r="F40" s="104">
        <f t="shared" si="2"/>
        <v>65783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STAND! FOR FAMILIES FREE OF VIOLENCE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1141930.0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982.0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291590.0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699371.0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12121.0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4640960.0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3185353.0</v>
      </c>
      <c r="E12" s="109">
        <f>D11-D12</f>
        <v>1455607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734389.0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257283.0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4593273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301053.0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634252.0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255055.0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1190360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3164656.0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238257.0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3402913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4593273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