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<sst xmlns="http://schemas.openxmlformats.org/spreadsheetml/2006/main" count="870" uniqueCount="254">
  <si>
    <t>MOORE INSTITUTE FOR PLASTIC POLLUTION RESEARCH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</si>
  <si>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</si>
  <si>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</si>
  <si>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</si>
  <si>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</si>
  <si>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</si>
  <si>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</si>
  <si>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</si>
  <si>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</si>
  <si>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</si>
  <si>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</si>
  <si>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</si>
  <si>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</si>
  <si>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</si>
  <si>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</si>
  <si>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</si>
  <si>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</si>
  <si>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</si>
  <si>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</si>
  <si>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</si>
  <si>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</si>
  <si>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</si>
  <si>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</si>
  <si>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</si>
  <si>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</si>
  <si>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</si>
  <si>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</si>
  <si>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</si>
  <si>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</si>
  <si>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</si>
  <si>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</si>
  <si>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</si>
  <si>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</si>
  <si>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</si>
  <si>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</si>
  <si>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</si>
  <si>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</si>
  <si>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</si>
  <si>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</si>
  <si>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</si>
  <si>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</si>
  <si>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</si>
  <si>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</si>
  <si>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</si>
  <si>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</si>
  <si>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</si>
  <si>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</si>
  <si>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</si>
  <si>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</si>
  <si>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</si>
  <si>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</si>
  <si>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</si>
  <si>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</si>
  <si>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</si>
  <si>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</si>
  <si>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</si>
  <si>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</si>
  <si>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</si>
  <si>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</si>
  <si>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</si>
  <si>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</si>
  <si>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</si>
  <si>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</si>
  <si>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</si>
  <si>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</si>
  <si>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</si>
  <si>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</si>
  <si>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</si>
  <si>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</si>
  <si>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</si>
  <si>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</si>
  <si>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</si>
  <si>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</si>
  <si>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</si>
  <si>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</si>
  <si>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</si>
  <si>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</si>
  <si>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</si>
  <si>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</si>
  <si>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</si>
  <si>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</si>
  <si>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</si>
  <si>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</si>
  <si>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</si>
  <si>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</si>
  <si>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</si>
  <si>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</si>
  <si>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</si>
  <si>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</si>
  <si>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</si>
  <si>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</si>
  <si>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</si>
  <si>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</si>
  <si>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</si>
  <si>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</si>
  <si>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</si>
  <si>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</si>
  <si>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</si>
  <si>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</si>
  <si>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</si>
  <si>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</si>
  <si>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</si>
  <si>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</si>
  <si>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</si>
  <si>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</si>
  <si>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</si>
  <si>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</si>
  <si>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</si>
  <si>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</si>
  <si>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</si>
  <si>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</si>
  <si>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</si>
  <si>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</si>
  <si>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</si>
  <si>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</si>
  <si>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</si>
  <si>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</si>
  <si>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</si>
  <si>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</si>
  <si>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</si>
  <si>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</si>
  <si>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</si>
  <si>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</si>
  <si>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</si>
  <si>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</si>
  <si>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</si>
  <si>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</si>
  <si>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</si>
  <si>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</si>
  <si>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</si>
  <si>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</si>
  <si>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</si>
  <si>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</si>
  <si>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</si>
  <si>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LAB SUPPLIES</t>
  </si>
  <si>
    <t>REPAIRS &amp; MAINTENANCE</t>
  </si>
  <si>
    <t>IN KIND DONATIONS</t>
  </si>
  <si>
    <t>CONTRACTORS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</si>
  <si>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</si>
  <si>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</si>
  <si>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</si>
  <si>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</si>
  <si>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</si>
  <si>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</si>
  <si>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</si>
  <si>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</si>
  <si>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</si>
  <si>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</si>
  <si>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</si>
  <si>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</si>
  <si>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</si>
  <si>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</si>
  <si>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</si>
  <si>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</si>
  <si>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</si>
  <si>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</si>
  <si>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</si>
  <si>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</si>
  <si>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</si>
  <si>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</si>
  <si>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</si>
  <si>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</si>
  <si>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</si>
  <si>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</si>
  <si>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</si>
  <si>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</si>
  <si>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</si>
  <si>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</si>
  <si>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</si>
  <si>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</si>
  <si>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</si>
  <si>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</si>
  <si>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</si>
  <si>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</si>
  <si>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</si>
  <si>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</si>
  <si>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</si>
  <si>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</si>
  <si>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</si>
  <si>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</si>
  <si>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</si>
  <si>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</si>
  <si>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</si>
  <si>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</si>
  <si>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</si>
  <si>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</si>
  <si>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</si>
  <si>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</si>
  <si>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</si>
  <si>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</si>
  <si>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</si>
  <si>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</si>
  <si>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</si>
  <si>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</si>
  <si>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</si>
  <si>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</si>
  <si>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</si>
  <si>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</si>
  <si>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</si>
  <si>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</si>
  <si>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</si>
  <si>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</si>
  <si>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</si>
  <si>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</si>
  <si>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</si>
  <si>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</si>
  <si>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</si>
  <si>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</si>
  <si>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</si>
  <si>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</si>
  <si>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</si>
  <si>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</si>
  <si>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</si>
  <si>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</si>
  <si>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</si>
  <si>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</si>
  <si>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</si>
  <si>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</si>
  <si>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</si>
  <si>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</si>
  <si>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</si>
  <si>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</si>
  <si>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</si>
  <si>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</si>
  <si>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</si>
  <si>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</si>
  <si>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</si>
  <si>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</si>
  <si>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</si>
  <si>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</si>
  <si>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</si>
  <si>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</si>
  <si>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</si>
  <si>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</si>
  <si>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</si>
  <si>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</si>
  <si>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</si>
  <si>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</si>
  <si>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</si>
  <si>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LAB SUPPLIES</t>
  </si>
  <si>
    <t>DUES &amp; SUBSCRIPTIONS</t>
  </si>
  <si>
    <t>MISCELLANEOUS</t>
  </si>
  <si>
    <t>PAYROLL SERVICE FEES</t>
  </si>
  <si>
    <r>
      <rPr>
        <rFont val="Roboto"/>
        <b/>
        <color rgb="FF000000"/>
        <sz val="10.0"/>
      </rPr>
      <t xml:space="preserve">Program Expenses </t>
    </r>
    <r>
      <rPr>
        <rFont val="Roboto"/>
        <b/>
        <i/>
        <color rgb="FF000000"/>
        <sz val="10.0"/>
      </rPr>
      <t xml:space="preserve">(Program Efficiency Ratio) </t>
    </r>
  </si>
  <si>
    <t>RESEARCH/ANALYSIS PROJECT</t>
  </si>
  <si>
    <r>
      <rPr>
        <rFont val="Roboto"/>
        <color rgb="FF000000"/>
        <sz val="10.0"/>
      </rPr>
      <t xml:space="preserve">Gross amount from sales of </t>
    </r>
    <r>
      <rPr>
        <rFont val="Roboto"/>
        <color rgb="FF000000"/>
        <sz val="10.0"/>
      </rPr>
      <t>assets other than inventory</t>
    </r>
  </si>
  <si>
    <t>UTILITIES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</si>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</sst>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MOORE INSTITUTE FOR PLASTIC POLLUTION RESEARCH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292224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5494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286730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23894.16667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67114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2.808802706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59795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292224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24352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2.455445138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292224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24352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2.808802706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258154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258496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0.9986769621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217751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18191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235942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292224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0.8074011717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217751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204971</v>
      </c>
      <c r="E41" s="165">
        <f t="shared" ref="E41:E44" si="1">D41/$D$44</f>
        <v>0.7014174058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87253</v>
      </c>
      <c r="E42" s="165">
        <f t="shared" si="1"/>
        <v>0.2985825942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292224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258154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67114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16099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4.168830362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75894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MOORE INSTITUTE FOR PLASTIC POLLUTION RESEARCH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279587.0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279587</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140794.0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140794</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605.0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420986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MOORE INSTITUTE FOR PLASTIC POLLUTION RESEARCH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177560</v>
      </c>
      <c r="D7" s="99">
        <v>150926.0</v>
      </c>
      <c r="E7" s="99">
        <v>26634.0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95414</v>
      </c>
      <c r="D10" s="99">
        <v>95414.0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22058</v>
      </c>
      <c r="D12" s="99">
        <v>19673.0</v>
      </c>
      <c r="E12" s="99">
        <v>2385.0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4453</v>
      </c>
      <c r="D16" s="99">
        <v>0.0</v>
      </c>
      <c r="E16" s="99">
        <v>4453.0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1401</v>
      </c>
      <c r="D22" s="99">
        <v>0.0</v>
      </c>
      <c r="E22" s="99">
        <v>1401.0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39382</v>
      </c>
      <c r="D25" s="99">
        <v>33475.0</v>
      </c>
      <c r="E25" s="99">
        <v>5907.0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1218</v>
      </c>
      <c r="D26" s="99">
        <v>0.0</v>
      </c>
      <c r="E26" s="99">
        <v>1218.0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1193</v>
      </c>
      <c r="D28" s="99">
        <v>0.0</v>
      </c>
      <c r="E28" s="99">
        <v>1193.0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5959</v>
      </c>
      <c r="D31" s="99">
        <v>0.0</v>
      </c>
      <c r="E31" s="99">
        <v>5959.0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16714</v>
      </c>
      <c r="D32" s="99">
        <v>14207.0</v>
      </c>
      <c r="E32" s="99">
        <v>2507.0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244</v>
      </c>
      <c r="C34" s="98">
        <f t="shared" si="1"/>
        <v>31066</v>
      </c>
      <c r="D34" s="99">
        <v>31066.0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8699</v>
      </c>
      <c r="D35" s="99">
        <v>8699.0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5117</v>
      </c>
      <c r="D36" s="99">
        <v>4349.0</v>
      </c>
      <c r="E36" s="99">
        <v>768.0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2354</v>
      </c>
      <c r="D37" s="99">
        <v>2119.0</v>
      </c>
      <c r="E37" s="99">
        <v>235.0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6712</v>
      </c>
      <c r="D38" s="99">
        <v>0.0</v>
      </c>
      <c r="E38" s="99">
        <v>6462.0</v>
      </c>
      <c r="F38" s="99">
        <v>250.0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419300</v>
      </c>
      <c r="D40" s="104">
        <f t="shared" si="2"/>
        <v>359928</v>
      </c>
      <c r="E40" s="104">
        <f t="shared" si="2"/>
        <v>59122</v>
      </c>
      <c r="F40" s="104">
        <f t="shared" si="2"/>
        <v>250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MOORE INSTITUTE FOR PLASTIC POLLUTION RESEARCH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51391.0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33760.0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14667.0</v>
      </c>
      <c r="E12" s="109">
        <f>D11-D12</f>
        <v>19093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70484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9003.0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9003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61481.0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61481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70484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MOORE INSTITUTE FOR PLASTIC POLLUTION RESEARCH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419300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5959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413341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34445.08333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51391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1.491969101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61481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419300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34941.66667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1.759532554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419300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34941.66667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1.491969101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279587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420986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0.6641242227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177560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117472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295032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419300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0.7036298593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95414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177560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0.5373620185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247</v>
      </c>
      <c r="D41" s="75">
        <f>'Expenses 2023'!D40</f>
        <v>359928</v>
      </c>
      <c r="E41" s="165">
        <f t="shared" ref="E41:E44" si="1">D41/$D$44</f>
        <v>0.8584020987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59122</v>
      </c>
      <c r="E42" s="165">
        <f t="shared" si="1"/>
        <v>0.1410016694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250</v>
      </c>
      <c r="E43" s="165">
        <f t="shared" si="1"/>
        <v>0.0005962318149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419300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279587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1118.348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51391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9003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5.708208375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70484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MOORE INSTITUTE FOR PLASTIC POLLUTION RESEARCH</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181</v>
      </c>
      <c r="D5" s="177">
        <f>'Ratios 2021'!D8</f>
        <v>6.992051818</v>
      </c>
      <c r="E5" s="177">
        <f>'Ratios 2022'!D8</f>
        <v>2.808802706</v>
      </c>
      <c r="F5" s="177">
        <f>'Ratios 2023'!D8</f>
        <v>1.491969101</v>
      </c>
      <c r="G5" s="177">
        <f>average(D5:F5)</f>
        <v>3.764274542</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189</v>
      </c>
      <c r="D10" s="149">
        <f>'Ratios 2021'!D14</f>
        <v>6.801178096</v>
      </c>
      <c r="E10" s="149">
        <f>'Ratios 2022'!D14</f>
        <v>2.455445138</v>
      </c>
      <c r="F10" s="149">
        <f>'Ratios 2023'!D14</f>
        <v>1.759532554</v>
      </c>
      <c r="G10" s="177">
        <f>average(D10:F10)</f>
        <v>3.672051929</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0.9801681933</v>
      </c>
      <c r="E20" s="163">
        <f>'Ratios 2022'!D26</f>
        <v>0.9986769621</v>
      </c>
      <c r="F20" s="163">
        <f>'Ratios 2023'!D26</f>
        <v>0.6641242227</v>
      </c>
      <c r="G20" s="181">
        <f>average(D20:F20)</f>
        <v>0.8809897927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0.8492715681</v>
      </c>
      <c r="E25" s="163">
        <f>'Ratios 2022'!D33</f>
        <v>0.8074011717</v>
      </c>
      <c r="F25" s="163">
        <f>'Ratios 2023'!D33</f>
        <v>0.7036298593</v>
      </c>
      <c r="G25" s="181">
        <f>average(D25:F25)</f>
        <v>0.786767533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v>
      </c>
      <c r="F30" s="163">
        <f>'Ratios 2023'!D38</f>
        <v>0.5373620185</v>
      </c>
      <c r="G30" s="181">
        <f>average(D30:F30)</f>
        <v>0.1791206728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0.8557438247</v>
      </c>
      <c r="E35" s="163">
        <f>'Ratios 2022'!E41</f>
        <v>0.7014174058</v>
      </c>
      <c r="F35" s="163">
        <f>'Ratios 2023'!E41</f>
        <v>0.8584020987</v>
      </c>
      <c r="G35" s="181">
        <f t="shared" ref="G35:G37" si="1">average(D35:F35)</f>
        <v>0.8051877764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0.1429289991</v>
      </c>
      <c r="E36" s="163">
        <f>'Ratios 2022'!E42</f>
        <v>0.2985825942</v>
      </c>
      <c r="F36" s="163">
        <f>'Ratios 2023'!E42</f>
        <v>0.1410016694</v>
      </c>
      <c r="G36" s="181">
        <f t="shared" si="1"/>
        <v>0.1941710876</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0.001327176205</v>
      </c>
      <c r="E37" s="163">
        <f>'Ratios 2022'!E43</f>
        <v>0</v>
      </c>
      <c r="F37" s="163">
        <f>'Ratios 2023'!E43</f>
        <v>0.0005962318149</v>
      </c>
      <c r="G37" s="181">
        <f t="shared" si="1"/>
        <v>0.0006411360068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1133.593607</v>
      </c>
      <c r="E42" s="166">
        <f>'Ratios 2022'!D49</f>
        <v>0</v>
      </c>
      <c r="F42" s="166">
        <f>'Ratios 2023'!D49</f>
        <v>1118.348</v>
      </c>
      <c r="G42" s="183">
        <f>average(D42:F42)</f>
        <v>750.6472024</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7.855595367</v>
      </c>
      <c r="E47" s="149">
        <f>'Ratios 2022'!D54</f>
        <v>4.168830362</v>
      </c>
      <c r="F47" s="149">
        <f>'Ratios 2023'!D54</f>
        <v>5.708208375</v>
      </c>
      <c r="G47" s="177">
        <f>average(D47:F47)</f>
        <v>5.910878035</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MOORE INSTITUTE FOR PLASTIC POLLUTION RESEARCH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MOORE INSTITUTE FOR PLASTIC POLLUTION RESEARCH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248257.0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16669.0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248257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5023.0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5023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253280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MOORE INSTITUTE FOR PLASTIC POLLUTION RESEARCH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108040</v>
      </c>
      <c r="D7" s="99">
        <v>104215.0</v>
      </c>
      <c r="E7" s="99">
        <v>3825.0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20684</v>
      </c>
      <c r="D9" s="99">
        <v>15513.0</v>
      </c>
      <c r="E9" s="99">
        <v>5171.0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11416</v>
      </c>
      <c r="D12" s="99">
        <v>8562.0</v>
      </c>
      <c r="E12" s="99">
        <v>2854.0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3338</v>
      </c>
      <c r="D16" s="99">
        <v>0.0</v>
      </c>
      <c r="E16" s="99">
        <v>3338.0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1316</v>
      </c>
      <c r="D20" s="99">
        <v>0.0</v>
      </c>
      <c r="E20" s="99">
        <v>1316.0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219</v>
      </c>
      <c r="D21" s="99">
        <v>0.0</v>
      </c>
      <c r="E21" s="99">
        <v>0.0</v>
      </c>
      <c r="F21" s="99">
        <v>219.0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994</v>
      </c>
      <c r="D22" s="99">
        <v>0.0</v>
      </c>
      <c r="E22" s="99">
        <v>994.0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1203</v>
      </c>
      <c r="D26" s="99">
        <v>0.0</v>
      </c>
      <c r="E26" s="99">
        <v>1203.0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371</v>
      </c>
      <c r="D28" s="99">
        <v>0.0</v>
      </c>
      <c r="E28" s="99">
        <v>371.0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3214</v>
      </c>
      <c r="D31" s="99">
        <v>3214.0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9704</v>
      </c>
      <c r="D34" s="99">
        <v>9704.0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1742</v>
      </c>
      <c r="D35" s="99">
        <v>0.0</v>
      </c>
      <c r="E35" s="99">
        <v>1742.0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1669</v>
      </c>
      <c r="D36" s="99">
        <v>0.0</v>
      </c>
      <c r="E36" s="99">
        <v>1669.0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300</v>
      </c>
      <c r="D37" s="99">
        <v>0.0</v>
      </c>
      <c r="E37" s="99">
        <v>300.0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802</v>
      </c>
      <c r="D38" s="99">
        <v>0.0</v>
      </c>
      <c r="E38" s="99">
        <v>802.0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165012</v>
      </c>
      <c r="D40" s="104">
        <f t="shared" si="2"/>
        <v>141208</v>
      </c>
      <c r="E40" s="104">
        <f t="shared" si="2"/>
        <v>23585</v>
      </c>
      <c r="F40" s="104">
        <f t="shared" si="2"/>
        <v>219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MOORE INSTITUTE FOR PLASTIC POLLUTION RESEARCH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94275.0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14463.0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3214.0</v>
      </c>
      <c r="E12" s="109">
        <f>D11-D12</f>
        <v>11249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105524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12001.0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12001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93523.0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93523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105524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MOORE INSTITUTE FOR PLASTIC POLLUTION RESEARCH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165012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3214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161798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13483.16667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94275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6.992051818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93523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165012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13751</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6.801178096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165012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13751</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6.992051818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248257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253280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0.9801681933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128724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11416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140140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165012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0.8492715681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128724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141208</v>
      </c>
      <c r="E41" s="165">
        <f t="shared" ref="E41:E44" si="1">D41/$D$44</f>
        <v>0.8557438247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23585</v>
      </c>
      <c r="E42" s="165">
        <f t="shared" si="1"/>
        <v>0.1429289991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219</v>
      </c>
      <c r="E43" s="165">
        <f t="shared" si="1"/>
        <v>0.001327176205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165012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248257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219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1133.593607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94275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12001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7.855595367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105524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MOORE INSTITUTE FOR PLASTIC POLLUTION RESEARCH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258154.0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258154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342.0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258496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MOORE INSTITUTE FOR PLASTIC POLLUTION RESEARCH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187903</v>
      </c>
      <c r="D7" s="99">
        <v>140927.0</v>
      </c>
      <c r="E7" s="99">
        <v>46976.0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29848</v>
      </c>
      <c r="D9" s="99">
        <v>22386.0</v>
      </c>
      <c r="E9" s="99">
        <v>7462.0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18191</v>
      </c>
      <c r="D12" s="99">
        <v>13643.0</v>
      </c>
      <c r="E12" s="99">
        <v>4548.0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3546</v>
      </c>
      <c r="D16" s="99">
        <v>0.0</v>
      </c>
      <c r="E16" s="99">
        <v>3546.0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2165</v>
      </c>
      <c r="D22" s="99">
        <v>0.0</v>
      </c>
      <c r="E22" s="99">
        <v>2165.0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2462</v>
      </c>
      <c r="D28" s="99">
        <v>0.0</v>
      </c>
      <c r="E28" s="99">
        <v>2462.0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5494</v>
      </c>
      <c r="D31" s="99">
        <v>5494.0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9811</v>
      </c>
      <c r="D32" s="99">
        <v>0.0</v>
      </c>
      <c r="E32" s="99">
        <v>9811.0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239</v>
      </c>
      <c r="C34" s="98">
        <f t="shared" si="1"/>
        <v>21066</v>
      </c>
      <c r="D34" s="99">
        <v>21066.0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4507</v>
      </c>
      <c r="D35" s="99">
        <v>0.0</v>
      </c>
      <c r="E35" s="99">
        <v>4507.0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2153</v>
      </c>
      <c r="D36" s="99">
        <v>0.0</v>
      </c>
      <c r="E36" s="99">
        <v>2153.0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1940</v>
      </c>
      <c r="D37" s="99">
        <v>1455.0</v>
      </c>
      <c r="E37" s="99">
        <v>485.0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3138</v>
      </c>
      <c r="D38" s="99">
        <v>0.0</v>
      </c>
      <c r="E38" s="99">
        <v>3138.0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292224</v>
      </c>
      <c r="D40" s="104">
        <f t="shared" si="2"/>
        <v>204971</v>
      </c>
      <c r="E40" s="104">
        <f t="shared" si="2"/>
        <v>87253</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MOORE INSTITUTE FOR PLASTIC POLLUTION RESEARCH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67114.0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17488.0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8708.0</v>
      </c>
      <c r="E12" s="109">
        <f>D11-D12</f>
        <v>8780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75894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16099.0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16099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59795.0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59795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75894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