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0" sheetId="3" r:id="rId7"/>
    <sheet state="visible" name="Expenses 2020" sheetId="4" r:id="rId8"/>
    <sheet state="visible" name="Balance Sheet 2020" sheetId="5" r:id="rId9"/>
    <sheet state="visible" name="Ratios 2020" sheetId="6" r:id="rId10"/>
    <sheet state="visible" name="Revenues 2021" sheetId="7" r:id="rId11"/>
    <sheet state="visible" name="Expenses 2021" sheetId="8" r:id="rId12"/>
    <sheet state="visible" name="Balance Sheet 2021" sheetId="9" r:id="rId13"/>
    <sheet state="visible" name="Ratios 2021" sheetId="10" r:id="rId14"/>
    <sheet state="visible" name="Revenues 2022" sheetId="11" r:id="rId15"/>
    <sheet state="visible" name="Expenses 2022" sheetId="12" r:id="rId16"/>
    <sheet state="visible" name="Balance Sheet 2022" sheetId="13" r:id="rId17"/>
    <sheet state="visible" name="Ratios 2022" sheetId="14" r:id="rId18"/>
    <sheet state="visible" name="Multi-Year Ratios" sheetId="15" r:id="rId19"/>
  </sheets>
  <definedNames/>
  <calcPr/>
</workbook>
</file>

<file path=xl/sharedStrings.xml><?xml version="1.0" encoding="utf-8"?>
<sst xmlns="http://schemas.openxmlformats.org/spreadsheetml/2006/main" count="861" uniqueCount="247">
  <si>
    <t>ME TOO. INTERNATIONAL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</si>
  <si>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</si>
  <si>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</si>
  <si>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</si>
  <si>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</si>
  <si>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</si>
  <si>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</si>
  <si>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</si>
  <si>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</si>
  <si>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</si>
  <si>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</si>
  <si>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</si>
  <si>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</si>
  <si>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</si>
  <si>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</si>
  <si>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</si>
  <si>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</si>
  <si>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</si>
  <si>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</si>
  <si>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</si>
  <si>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</si>
  <si>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</si>
  <si>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</si>
  <si>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</si>
  <si>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</si>
  <si>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</si>
  <si>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</si>
  <si>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</si>
  <si>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</si>
  <si>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</si>
  <si>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</si>
  <si>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</si>
  <si>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</si>
  <si>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</si>
  <si>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</si>
  <si>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</si>
  <si>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</si>
  <si>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</si>
  <si>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</si>
  <si>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</si>
  <si>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</si>
  <si>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</si>
  <si>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</si>
  <si>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</si>
  <si>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</si>
  <si>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</si>
  <si>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</si>
  <si>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</si>
  <si>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</si>
  <si>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</si>
  <si>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</si>
  <si>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</si>
  <si>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</si>
  <si>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</si>
  <si>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</si>
  <si>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</si>
  <si>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</si>
  <si>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</si>
  <si>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</si>
  <si>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</si>
  <si>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</si>
  <si>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</si>
  <si>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</si>
  <si>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</si>
  <si>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REVENU</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</si>
  <si>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</si>
  <si>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</si>
  <si>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</si>
  <si>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</si>
  <si>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</si>
  <si>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</si>
  <si>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</si>
  <si>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</si>
  <si>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</si>
  <si>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</si>
  <si>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</si>
  <si>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</si>
  <si>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</si>
  <si>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</si>
  <si>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</si>
  <si>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</si>
  <si>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</si>
  <si>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</si>
  <si>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</si>
  <si>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</si>
  <si>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</si>
  <si>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</si>
  <si>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</si>
  <si>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</si>
  <si>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</si>
  <si>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</si>
  <si>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</si>
  <si>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</si>
  <si>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</si>
  <si>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</si>
  <si>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</si>
  <si>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</si>
  <si>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</si>
  <si>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</si>
  <si>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</si>
  <si>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</si>
  <si>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</si>
  <si>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</si>
  <si>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</si>
  <si>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</si>
  <si>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</si>
  <si>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</si>
  <si>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</si>
  <si>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</si>
  <si>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</si>
  <si>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</si>
  <si>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</si>
  <si>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</si>
  <si>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</si>
  <si>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</si>
  <si>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</si>
  <si>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</si>
  <si>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</si>
  <si>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</si>
  <si>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</si>
  <si>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</si>
  <si>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</si>
  <si>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</si>
  <si>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</si>
  <si>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</si>
  <si>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</si>
  <si>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</si>
  <si>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</si>
  <si>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</si>
  <si>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</si>
  <si>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</si>
  <si>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</si>
  <si>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</si>
  <si>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</si>
  <si>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</si>
  <si>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</si>
  <si>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</si>
  <si>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</si>
  <si>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</si>
  <si>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</si>
  <si>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</si>
  <si>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</si>
  <si>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</si>
  <si>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</si>
  <si>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</si>
  <si>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</si>
  <si>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</si>
  <si>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</si>
  <si>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</si>
  <si>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</si>
  <si>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</si>
  <si>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</si>
  <si>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</si>
  <si>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</si>
  <si>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</si>
  <si>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</si>
  <si>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</si>
  <si>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</si>
  <si>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</si>
  <si>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</si>
  <si>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</si>
  <si>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</si>
  <si>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</si>
  <si>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</si>
  <si>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</si>
  <si>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</si>
  <si>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</si>
  <si>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</si>
  <si>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</si>
  <si>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</si>
  <si>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</si>
  <si>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</si>
  <si>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</si>
  <si>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</si>
  <si>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</si>
  <si>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</si>
  <si>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</si>
  <si>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</si>
  <si>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</si>
  <si>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</si>
  <si>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</si>
  <si>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</si>
  <si>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</si>
  <si>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</si>
  <si>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</si>
  <si>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</si>
  <si>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</si>
  <si>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</si>
  <si>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</si>
  <si>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</si>
  <si>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</si>
  <si>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</si>
  <si>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</si>
  <si>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</si>
  <si>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</si>
  <si>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</si>
  <si>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</si>
  <si>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</si>
  <si>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</si>
  <si>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</si>
  <si>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</si>
  <si>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</si>
  <si>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</si>
  <si>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</si>
  <si>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</si>
  <si>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</si>
  <si>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</si>
  <si>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</si>
  <si>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</si>
  <si>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</si>
  <si>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</si>
  <si>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</si>
  <si>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</si>
  <si>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</si>
  <si>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</si>
  <si>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</si>
  <si>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</si>
  <si>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</si>
  <si>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</si>
  <si>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</si>
  <si>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</si>
  <si>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</si>
  <si>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</si>
  <si>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</si>
  <si>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</si>
  <si>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</si>
  <si>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</si>
  <si>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</si>
  <si>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</si>
  <si>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</si>
  <si>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</si>
  <si>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</si>
  <si>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</si>
  <si>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</si>
  <si>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</si>
  <si>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Management fees</t>
  </si>
  <si>
    <t>Auxiliary services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</si>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</sst>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ME TOO. INTERNATIONAL</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2021'!C40</f>
        <v>2211578</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2021'!C31</f>
        <v>135164</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2076414</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173034.5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2021'!E2+'Balance Sheet 2021'!E3</f>
        <v>2495808</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14.42375942</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2021'!E30</f>
        <v>2288809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2021'!C40</f>
        <v>2211578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184298.1667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12.41905463</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2021'!C40</f>
        <v>2211578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184298.1667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14.42375942</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2021'!E2:E7,'Revenues 2021'!F10:F15)</f>
        <v>4386830</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2021'!F44</f>
        <v>4386955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0.9999715064</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2021'!C7:C9)</f>
        <v>903100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2021'!C10:C12)</f>
        <v>218623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1121723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2021'!C40</f>
        <v>2211578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0.5072048103</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2021'!C10:C11)</f>
        <v>150454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2021'!C7:C9)</f>
        <v>903100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0.166597276</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238</v>
      </c>
      <c r="D41" s="75">
        <f>'Expenses 2021'!D40</f>
        <v>1699579</v>
      </c>
      <c r="E41" s="164">
        <f t="shared" ref="E41:E44" si="1">D41/$D$44</f>
        <v>0.7684915477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2021'!E40</f>
        <v>304420</v>
      </c>
      <c r="E42" s="164">
        <f t="shared" si="1"/>
        <v>0.1376483217</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2021'!F40</f>
        <v>207579</v>
      </c>
      <c r="E43" s="164">
        <f t="shared" si="1"/>
        <v>0.09386013064</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2211578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2021'!F9</f>
        <v>4386830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2021'!F40</f>
        <v>207579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21.13330347</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2021'!E2:E10)</f>
        <v>5044283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2021'!E19:E22)</f>
        <v>475472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10.60900116</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2021'!E18</f>
        <v>5559849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 TOO. INTERNATIONAL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3356040.0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3356040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3356469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 TOO. INTERNATIONAL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164778</v>
      </c>
      <c r="D3" s="99">
        <v>164778.0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288126</v>
      </c>
      <c r="D7" s="99">
        <v>199897.0</v>
      </c>
      <c r="E7" s="99">
        <v>21125.0</v>
      </c>
      <c r="F7" s="99">
        <v>67104.0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881778</v>
      </c>
      <c r="D9" s="99">
        <v>650729.0</v>
      </c>
      <c r="E9" s="99">
        <v>128982.0</v>
      </c>
      <c r="F9" s="99">
        <v>102067.0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14985</v>
      </c>
      <c r="D10" s="99">
        <v>10899.0</v>
      </c>
      <c r="E10" s="99">
        <v>1994.0</v>
      </c>
      <c r="F10" s="99">
        <v>2092.0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176468</v>
      </c>
      <c r="D11" s="99">
        <v>129298.0</v>
      </c>
      <c r="E11" s="99">
        <v>28105.0</v>
      </c>
      <c r="F11" s="99">
        <v>19065.0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88177</v>
      </c>
      <c r="D12" s="99">
        <v>64133.0</v>
      </c>
      <c r="E12" s="99">
        <v>11732.0</v>
      </c>
      <c r="F12" s="99">
        <v>12312.0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17016</v>
      </c>
      <c r="D15" s="99">
        <v>0.0</v>
      </c>
      <c r="E15" s="99">
        <v>17016.0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82339</v>
      </c>
      <c r="D16" s="99">
        <v>0.0</v>
      </c>
      <c r="E16" s="99">
        <v>82339.0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909190</v>
      </c>
      <c r="D20" s="99">
        <v>859594.0</v>
      </c>
      <c r="E20" s="99">
        <v>32062.0</v>
      </c>
      <c r="F20" s="99">
        <v>17534.0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46888</v>
      </c>
      <c r="D21" s="99">
        <v>41443.0</v>
      </c>
      <c r="E21" s="99">
        <v>3379.0</v>
      </c>
      <c r="F21" s="99">
        <v>2066.0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54269</v>
      </c>
      <c r="D22" s="99">
        <v>43733.0</v>
      </c>
      <c r="E22" s="99">
        <v>7241.0</v>
      </c>
      <c r="F22" s="99">
        <v>3295.0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78887</v>
      </c>
      <c r="D23" s="99">
        <v>78887.0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133826</v>
      </c>
      <c r="D26" s="99">
        <v>117919.0</v>
      </c>
      <c r="E26" s="99">
        <v>8372.0</v>
      </c>
      <c r="F26" s="99">
        <v>7535.0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108311</v>
      </c>
      <c r="D28" s="99">
        <v>90037.0</v>
      </c>
      <c r="E28" s="99">
        <v>11860.0</v>
      </c>
      <c r="F28" s="99">
        <v>6414.0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163124</v>
      </c>
      <c r="D31" s="99">
        <v>158067.0</v>
      </c>
      <c r="E31" s="99">
        <v>3104.0</v>
      </c>
      <c r="F31" s="99">
        <v>1953.0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3262</v>
      </c>
      <c r="D32" s="99">
        <v>0.0</v>
      </c>
      <c r="E32" s="99">
        <v>3262.0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87675</v>
      </c>
      <c r="D34" s="99">
        <v>82012.0</v>
      </c>
      <c r="E34" s="99">
        <v>3418.0</v>
      </c>
      <c r="F34" s="99">
        <v>2245.0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3299099</v>
      </c>
      <c r="D40" s="103">
        <f t="shared" si="2"/>
        <v>2691426</v>
      </c>
      <c r="E40" s="103">
        <f t="shared" si="2"/>
        <v>363991</v>
      </c>
      <c r="F40" s="103">
        <f t="shared" si="2"/>
        <v>243682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 TOO. INTERNATIONAL</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2359058.0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400808.0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2141066.0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23278.0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747067.0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397538.0</v>
      </c>
      <c r="E12" s="108">
        <f>D11-D12</f>
        <v>349529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60411.0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5334150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181541.0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181541</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2602836.0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2549773.0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5152609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5334150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ME TOO. INTERNATIONAL</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3299099</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163124</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3135975</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261331.25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2759866</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10.56079592</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2602836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3299099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274924.9167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9.467443081</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3299099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274924.9167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10.56079592</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3356040</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3356469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0.9998721871</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1169904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279630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1449534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3299099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0.4393726893</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191453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1169904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0.1636484703</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240</v>
      </c>
      <c r="D41" s="75">
        <f>'Expenses 2022'!D40</f>
        <v>2691426</v>
      </c>
      <c r="E41" s="164">
        <f t="shared" ref="E41:E44" si="1">D41/$D$44</f>
        <v>0.8158063762</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363991</v>
      </c>
      <c r="E42" s="164">
        <f t="shared" si="1"/>
        <v>0.1103304266</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243682</v>
      </c>
      <c r="E43" s="164">
        <f t="shared" si="1"/>
        <v>0.07386319719</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3299099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3356040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243682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13.77221132</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4924210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181541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27.12450631</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5334150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ME TOO. INTERNATIONAL</v>
      </c>
      <c r="B1" s="2" t="s">
        <v>241</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8"/>
      <c r="B5" s="49"/>
      <c r="C5" s="147" t="s">
        <v>178</v>
      </c>
      <c r="D5" s="177">
        <f>'Ratios 2020'!D8</f>
        <v>8.522904245</v>
      </c>
      <c r="E5" s="177">
        <f>'Ratios 2021'!D8</f>
        <v>14.42375942</v>
      </c>
      <c r="F5" s="177">
        <f>'Ratios 2022'!D8</f>
        <v>10.56079592</v>
      </c>
      <c r="G5" s="177">
        <f>average(D5:F5)</f>
        <v>11.1691532</v>
      </c>
      <c r="H5" s="149" t="s">
        <v>185</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186</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187</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8"/>
      <c r="B10" s="49"/>
      <c r="C10" s="147" t="s">
        <v>186</v>
      </c>
      <c r="D10" s="148">
        <f>'Ratios 2020'!D14</f>
        <v>12.50736618</v>
      </c>
      <c r="E10" s="148">
        <f>'Ratios 2021'!D14</f>
        <v>12.41905463</v>
      </c>
      <c r="F10" s="148">
        <f>'Ratios 2022'!D14</f>
        <v>9.467443081</v>
      </c>
      <c r="G10" s="177">
        <f>average(D10:F10)</f>
        <v>11.4646213</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8"/>
      <c r="B15" s="49"/>
      <c r="C15" s="147" t="s">
        <v>194</v>
      </c>
      <c r="D15" s="180">
        <f>'Ratios 2020'!D20</f>
        <v>0</v>
      </c>
      <c r="E15" s="180">
        <f>'Ratios 2021'!D20</f>
        <v>0</v>
      </c>
      <c r="F15" s="180">
        <f>'Ratios 2022'!D20</f>
        <v>0</v>
      </c>
      <c r="G15" s="177">
        <f>average(D15:F15)</f>
        <v>0</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2020'!D26</f>
        <v>0.9571500402</v>
      </c>
      <c r="E20" s="162">
        <f>'Ratios 2021'!D26</f>
        <v>0.9999715064</v>
      </c>
      <c r="F20" s="162">
        <f>'Ratios 2022'!D26</f>
        <v>0.9998721871</v>
      </c>
      <c r="G20" s="181">
        <f>average(D20:F20)</f>
        <v>0.9856645779</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2020'!D33</f>
        <v>0.4843595036</v>
      </c>
      <c r="E25" s="162">
        <f>'Ratios 2021'!D33</f>
        <v>0.5072048103</v>
      </c>
      <c r="F25" s="162">
        <f>'Ratios 2022'!D33</f>
        <v>0.4393726893</v>
      </c>
      <c r="G25" s="181">
        <f>average(D25:F25)</f>
        <v>0.4769790011</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2020'!D38</f>
        <v>0.1200404628</v>
      </c>
      <c r="E30" s="162">
        <f>'Ratios 2021'!D38</f>
        <v>0.166597276</v>
      </c>
      <c r="F30" s="162">
        <f>'Ratios 2022'!D38</f>
        <v>0.1636484703</v>
      </c>
      <c r="G30" s="181">
        <f>average(D30:F30)</f>
        <v>0.150095403</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8"/>
      <c r="B35" s="49"/>
      <c r="C35" s="147" t="s">
        <v>246</v>
      </c>
      <c r="D35" s="162">
        <f>'Ratios 2020'!E41</f>
        <v>0.7497500109</v>
      </c>
      <c r="E35" s="162">
        <f>'Ratios 2021'!E41</f>
        <v>0.7684915477</v>
      </c>
      <c r="F35" s="162">
        <f>'Ratios 2022'!E41</f>
        <v>0.8158063762</v>
      </c>
      <c r="G35" s="181">
        <f t="shared" ref="G35:G37" si="1">average(D35:F35)</f>
        <v>0.7780159783</v>
      </c>
      <c r="H35" s="181"/>
      <c r="I35" s="43"/>
      <c r="J35" s="43"/>
      <c r="K35" s="43"/>
      <c r="L35" s="43"/>
      <c r="M35" s="43"/>
      <c r="N35" s="43"/>
      <c r="O35" s="43"/>
      <c r="P35" s="43"/>
      <c r="Q35" s="43"/>
      <c r="R35" s="43"/>
      <c r="S35" s="43"/>
      <c r="T35" s="43"/>
      <c r="U35" s="43"/>
      <c r="V35" s="43"/>
      <c r="W35" s="43"/>
      <c r="X35" s="43"/>
      <c r="Y35" s="43"/>
    </row>
    <row r="36">
      <c r="A36" s="138"/>
      <c r="B36" s="52"/>
      <c r="C36" s="147" t="s">
        <v>215</v>
      </c>
      <c r="D36" s="162">
        <f>'Ratios 2020'!E42</f>
        <v>0.1288649854</v>
      </c>
      <c r="E36" s="162">
        <f>'Ratios 2021'!E42</f>
        <v>0.1376483217</v>
      </c>
      <c r="F36" s="162">
        <f>'Ratios 2022'!E42</f>
        <v>0.1103304266</v>
      </c>
      <c r="G36" s="181">
        <f t="shared" si="1"/>
        <v>0.1256145779</v>
      </c>
      <c r="H36" s="181"/>
      <c r="I36" s="43"/>
      <c r="J36" s="43"/>
      <c r="K36" s="43"/>
      <c r="L36" s="43"/>
      <c r="M36" s="43"/>
      <c r="N36" s="43"/>
      <c r="O36" s="43"/>
      <c r="P36" s="43"/>
      <c r="Q36" s="43"/>
      <c r="R36" s="43"/>
      <c r="S36" s="43"/>
      <c r="T36" s="43"/>
      <c r="U36" s="43"/>
      <c r="V36" s="43"/>
      <c r="W36" s="43"/>
      <c r="X36" s="43"/>
      <c r="Y36" s="43"/>
    </row>
    <row r="37">
      <c r="A37" s="138"/>
      <c r="B37" s="182"/>
      <c r="C37" s="147" t="s">
        <v>216</v>
      </c>
      <c r="D37" s="162">
        <f>'Ratios 2020'!E43</f>
        <v>0.1213850037</v>
      </c>
      <c r="E37" s="162">
        <f>'Ratios 2021'!E43</f>
        <v>0.09386013064</v>
      </c>
      <c r="F37" s="162">
        <f>'Ratios 2022'!E43</f>
        <v>0.07386319719</v>
      </c>
      <c r="G37" s="181">
        <f t="shared" si="1"/>
        <v>0.09636944385</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2020'!D49</f>
        <v>12.10211193</v>
      </c>
      <c r="E42" s="165">
        <f>'Ratios 2021'!D49</f>
        <v>21.13330347</v>
      </c>
      <c r="F42" s="165">
        <f>'Ratios 2022'!D49</f>
        <v>13.77221132</v>
      </c>
      <c r="G42" s="183">
        <f>average(D42:F42)</f>
        <v>15.66920891</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2020'!D54</f>
        <v>5.437767874</v>
      </c>
      <c r="E47" s="148">
        <f>'Ratios 2021'!D54</f>
        <v>10.60900116</v>
      </c>
      <c r="F47" s="148">
        <f>'Ratios 2022'!D54</f>
        <v>27.12450631</v>
      </c>
      <c r="G47" s="177">
        <f>average(D47:F47)</f>
        <v>14.39042511</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8"/>
      <c r="B52" s="49"/>
      <c r="C52" s="147" t="s">
        <v>233</v>
      </c>
      <c r="D52" s="184">
        <f>'Ratios 2020'!D59</f>
        <v>0</v>
      </c>
      <c r="E52" s="184">
        <f>'Ratios 2021'!D59</f>
        <v>0</v>
      </c>
      <c r="F52" s="184">
        <f>'Ratios 2022'!D59</f>
        <v>0</v>
      </c>
      <c r="G52" s="185">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 TOO. INTERNATIONAL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 TOO. INTERNATIONAL</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119475.0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2752574.0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2872049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1191.0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v>0.0</v>
      </c>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1191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6733.0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4415.0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2318</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2875802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 TOO. INTERNATIONAL</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40000</v>
      </c>
      <c r="D3" s="99">
        <v>40000.0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5000</v>
      </c>
      <c r="D5" s="99">
        <v>5000.0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339976</v>
      </c>
      <c r="D7" s="99">
        <v>209096.0</v>
      </c>
      <c r="E7" s="99">
        <v>37367.0</v>
      </c>
      <c r="F7" s="99">
        <v>93513.0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450874</v>
      </c>
      <c r="D9" s="99">
        <v>327364.0</v>
      </c>
      <c r="E9" s="99">
        <v>84878.0</v>
      </c>
      <c r="F9" s="99">
        <v>38632.0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94934</v>
      </c>
      <c r="D11" s="99">
        <v>68315.0</v>
      </c>
      <c r="E11" s="99">
        <v>18207.0</v>
      </c>
      <c r="F11" s="99">
        <v>8412.0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61180</v>
      </c>
      <c r="D12" s="99">
        <v>41682.0</v>
      </c>
      <c r="E12" s="99">
        <v>9720.0</v>
      </c>
      <c r="F12" s="99">
        <v>9778.0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8676</v>
      </c>
      <c r="D14" s="99">
        <v>0.0</v>
      </c>
      <c r="E14" s="99">
        <v>8676.0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13160</v>
      </c>
      <c r="D15" s="99">
        <v>0.0</v>
      </c>
      <c r="E15" s="99">
        <v>13160.0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59500</v>
      </c>
      <c r="D16" s="99">
        <v>0.0</v>
      </c>
      <c r="E16" s="99">
        <v>59500.0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617955</v>
      </c>
      <c r="D20" s="99">
        <v>533513.0</v>
      </c>
      <c r="E20" s="99">
        <v>5327.0</v>
      </c>
      <c r="F20" s="99">
        <v>79115.0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26410</v>
      </c>
      <c r="D21" s="99">
        <v>21175.0</v>
      </c>
      <c r="E21" s="99">
        <v>2610.0</v>
      </c>
      <c r="F21" s="99">
        <v>2625.0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44842</v>
      </c>
      <c r="D22" s="99">
        <v>36640.0</v>
      </c>
      <c r="E22" s="99">
        <v>5555.0</v>
      </c>
      <c r="F22" s="99">
        <v>2647.0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42110</v>
      </c>
      <c r="D23" s="99">
        <v>42110.0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6956</v>
      </c>
      <c r="D26" s="99">
        <v>6798.0</v>
      </c>
      <c r="E26" s="99">
        <v>83.0</v>
      </c>
      <c r="F26" s="99">
        <v>75.0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99250</v>
      </c>
      <c r="D31" s="99">
        <v>95327.0</v>
      </c>
      <c r="E31" s="99">
        <v>2019.0</v>
      </c>
      <c r="F31" s="99">
        <v>1904.0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4710</v>
      </c>
      <c r="D32" s="99">
        <v>292.0</v>
      </c>
      <c r="E32" s="99">
        <v>4375.0</v>
      </c>
      <c r="F32" s="99">
        <v>43.0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39552</v>
      </c>
      <c r="D34" s="99">
        <v>38513.0</v>
      </c>
      <c r="E34" s="99">
        <v>465.0</v>
      </c>
      <c r="F34" s="99">
        <v>574.0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1955085</v>
      </c>
      <c r="D40" s="103">
        <f t="shared" si="2"/>
        <v>1465825</v>
      </c>
      <c r="E40" s="103">
        <f t="shared" si="2"/>
        <v>251942</v>
      </c>
      <c r="F40" s="103">
        <f t="shared" si="2"/>
        <v>237318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 TOO. INTERNATIONAL</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917487.0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400605.0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1525144.0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21565.0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635025.0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99250.0</v>
      </c>
      <c r="E12" s="108">
        <f>D11-D12</f>
        <v>535775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14005.0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3414581</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526834.0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526834</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2037747.0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850000.0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2887747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3414581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ME TOO. INTERNATIONAL</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2020'!C40</f>
        <v>1955085</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2020'!C31</f>
        <v>99250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1855835</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154652.9167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2020'!E2+'Balance Sheet 2020'!E3</f>
        <v>1318092</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8.522904245</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2020'!E30</f>
        <v>2037747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2020'!C40</f>
        <v>1955085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162923.75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12.50736618</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2020'!C40</f>
        <v>1955085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162923.75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8.522904245</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2020'!E2:E7,'Revenues 2020'!F10:F15)</f>
        <v>2752574</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2020'!F44</f>
        <v>2875802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0.9571500402</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2020'!C7:C9)</f>
        <v>790850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2020'!C10:C12)</f>
        <v>156114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946964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2020'!C40</f>
        <v>1955085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0.4843595036</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2020'!C10:C11)</f>
        <v>94934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2020'!C7:C9)</f>
        <v>790850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0.1200404628</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2020'!D40</f>
        <v>1465825</v>
      </c>
      <c r="E41" s="164">
        <f t="shared" ref="E41:E44" si="1">D41/$D$44</f>
        <v>0.7497500109</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2020'!E40</f>
        <v>251942</v>
      </c>
      <c r="E42" s="164">
        <f t="shared" si="1"/>
        <v>0.1288649854</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2020'!F40</f>
        <v>237318</v>
      </c>
      <c r="E43" s="164">
        <f t="shared" si="1"/>
        <v>0.1213850037</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1955085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2020'!F9</f>
        <v>2872049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2020'!F40</f>
        <v>237318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12.10211193</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2020'!E2:E10)</f>
        <v>2864801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2020'!E19:E22)</f>
        <v>526834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5.437767874</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2020'!E18</f>
        <v>3414581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 TOO. INTERNATIONAL</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4386830.0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4386830</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236</v>
      </c>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4386955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 TOO. INTERNATIONAL</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61960</v>
      </c>
      <c r="D3" s="99">
        <v>61960.0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247493</v>
      </c>
      <c r="D7" s="99">
        <v>150441.0</v>
      </c>
      <c r="E7" s="99">
        <v>31288.0</v>
      </c>
      <c r="F7" s="99">
        <v>65764.0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655607</v>
      </c>
      <c r="D9" s="99">
        <v>428361.0</v>
      </c>
      <c r="E9" s="99">
        <v>130448.0</v>
      </c>
      <c r="F9" s="99">
        <v>96798.0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4344</v>
      </c>
      <c r="D10" s="99">
        <v>2818.0</v>
      </c>
      <c r="E10" s="99">
        <v>795.0</v>
      </c>
      <c r="F10" s="99">
        <v>731.0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146110</v>
      </c>
      <c r="D11" s="99">
        <v>96720.0</v>
      </c>
      <c r="E11" s="99">
        <v>31939.0</v>
      </c>
      <c r="F11" s="99">
        <v>17451.0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68169</v>
      </c>
      <c r="D12" s="99">
        <v>44216.0</v>
      </c>
      <c r="E12" s="99">
        <v>12479.0</v>
      </c>
      <c r="F12" s="99">
        <v>11474.0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12682</v>
      </c>
      <c r="D14" s="99">
        <v>0.0</v>
      </c>
      <c r="E14" s="99">
        <v>12682.0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7565</v>
      </c>
      <c r="D15" s="99">
        <v>602.0</v>
      </c>
      <c r="E15" s="99">
        <v>6963.0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60300</v>
      </c>
      <c r="D16" s="99">
        <v>0.0</v>
      </c>
      <c r="E16" s="99">
        <v>60300.0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517805</v>
      </c>
      <c r="D20" s="99">
        <v>510900.0</v>
      </c>
      <c r="E20" s="99">
        <v>0.0</v>
      </c>
      <c r="F20" s="99">
        <v>6905.0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79734</v>
      </c>
      <c r="D21" s="99">
        <v>79520.0</v>
      </c>
      <c r="E21" s="99">
        <v>113.0</v>
      </c>
      <c r="F21" s="99">
        <v>101.0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60356</v>
      </c>
      <c r="D22" s="99">
        <v>53491.0</v>
      </c>
      <c r="E22" s="99">
        <v>5251.0</v>
      </c>
      <c r="F22" s="99">
        <v>1614.0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9420</v>
      </c>
      <c r="D23" s="99">
        <v>9420.0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76076</v>
      </c>
      <c r="D26" s="99">
        <v>66988.0</v>
      </c>
      <c r="E26" s="99">
        <v>5301.0</v>
      </c>
      <c r="F26" s="99">
        <v>3787.0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13414</v>
      </c>
      <c r="D28" s="99">
        <v>11811.0</v>
      </c>
      <c r="E28" s="99">
        <v>935.0</v>
      </c>
      <c r="F28" s="99">
        <v>668.0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135164</v>
      </c>
      <c r="D31" s="99">
        <v>132550.0</v>
      </c>
      <c r="E31" s="99">
        <v>1543.0</v>
      </c>
      <c r="F31" s="99">
        <v>1071.0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2975</v>
      </c>
      <c r="D32" s="99">
        <v>0.0</v>
      </c>
      <c r="E32" s="99">
        <v>2975.0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52404</v>
      </c>
      <c r="D34" s="99">
        <v>49781.0</v>
      </c>
      <c r="E34" s="99">
        <v>1408.0</v>
      </c>
      <c r="F34" s="99">
        <v>1215.0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2211578</v>
      </c>
      <c r="D40" s="103">
        <f t="shared" si="2"/>
        <v>1699579</v>
      </c>
      <c r="E40" s="103">
        <f t="shared" si="2"/>
        <v>304420</v>
      </c>
      <c r="F40" s="103">
        <f t="shared" si="2"/>
        <v>207579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 TOO. INTERNATIONAL</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2095079.0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400729.0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2518534.0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29941.0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714723.0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234414.0</v>
      </c>
      <c r="E12" s="108">
        <f>D11-D12</f>
        <v>480309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35257.0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5559849</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475472.0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475472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2288809.0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2795568.0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5084377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5559849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