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<sst xmlns="http://schemas.openxmlformats.org/spreadsheetml/2006/main" count="870" uniqueCount="253">
  <si>
    <t>URGE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</si>
  <si>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</si>
  <si>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</si>
  <si>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</si>
  <si>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</si>
  <si>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</si>
  <si>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</si>
  <si>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</si>
  <si>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</si>
  <si>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</si>
  <si>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</si>
  <si>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</si>
  <si>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</si>
  <si>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</si>
  <si>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</si>
  <si>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</si>
  <si>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</si>
  <si>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</si>
  <si>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</si>
  <si>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</si>
  <si>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</si>
  <si>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</si>
  <si>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</si>
  <si>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</si>
  <si>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</si>
  <si>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</si>
  <si>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</si>
  <si>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</si>
  <si>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</si>
  <si>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</si>
  <si>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</si>
  <si>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</si>
  <si>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</si>
  <si>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</si>
  <si>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</si>
  <si>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</si>
  <si>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</si>
  <si>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</si>
  <si>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</si>
  <si>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</si>
  <si>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</si>
  <si>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</si>
  <si>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</si>
  <si>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</si>
  <si>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</si>
  <si>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</si>
  <si>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</si>
  <si>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</si>
  <si>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</si>
  <si>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</si>
  <si>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</si>
  <si>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</si>
  <si>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</si>
  <si>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</si>
  <si>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</si>
  <si>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</si>
  <si>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</si>
  <si>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</si>
  <si>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</si>
  <si>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</si>
  <si>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</si>
  <si>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</si>
  <si>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</si>
  <si>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</si>
  <si>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</si>
  <si>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</si>
  <si>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</si>
  <si>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</si>
  <si>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</si>
  <si>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</si>
  <si>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</si>
  <si>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</si>
  <si>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</si>
  <si>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</si>
  <si>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</si>
  <si>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</si>
  <si>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</si>
  <si>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</si>
  <si>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</si>
  <si>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</si>
  <si>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</si>
  <si>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</si>
  <si>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</si>
  <si>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</si>
  <si>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</si>
  <si>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</si>
  <si>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</si>
  <si>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</si>
  <si>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</si>
  <si>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</si>
  <si>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</si>
  <si>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</si>
  <si>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</si>
  <si>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</si>
  <si>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</si>
  <si>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</si>
  <si>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PENALTIES ABATED</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</si>
  <si>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</si>
  <si>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</si>
  <si>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</si>
  <si>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</si>
  <si>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</si>
  <si>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</si>
  <si>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</si>
  <si>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</si>
  <si>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</si>
  <si>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</si>
  <si>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</si>
  <si>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</si>
  <si>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</si>
  <si>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</si>
  <si>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</si>
  <si>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</si>
  <si>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</si>
  <si>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</si>
  <si>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</si>
  <si>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</si>
  <si>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</si>
  <si>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</si>
  <si>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</si>
  <si>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</si>
  <si>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</si>
  <si>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</si>
  <si>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</si>
  <si>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</si>
  <si>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</si>
  <si>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</si>
  <si>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</si>
  <si>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</si>
  <si>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</si>
  <si>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</si>
  <si>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</si>
  <si>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</si>
  <si>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</si>
  <si>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RECRUITMENT</t>
  </si>
  <si>
    <t>PUBLICATIONS &amp; SUBSCRIP</t>
  </si>
  <si>
    <t>SPONSORSHIPS</t>
  </si>
  <si>
    <t>PROGRAM MATERIALS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</si>
  <si>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</si>
  <si>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</si>
  <si>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</si>
  <si>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</si>
  <si>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</si>
  <si>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</si>
  <si>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</si>
  <si>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</si>
  <si>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</si>
  <si>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</si>
  <si>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</si>
  <si>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</si>
  <si>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</si>
  <si>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</si>
  <si>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</si>
  <si>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</si>
  <si>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</si>
  <si>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</si>
  <si>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</si>
  <si>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</si>
  <si>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</si>
  <si>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</si>
  <si>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</si>
  <si>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</si>
  <si>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</si>
  <si>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</si>
  <si>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</si>
  <si>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</si>
  <si>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</si>
  <si>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</si>
  <si>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</si>
  <si>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</si>
  <si>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</si>
  <si>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</si>
  <si>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</si>
  <si>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</si>
  <si>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</si>
  <si>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</si>
  <si>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</si>
  <si>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</si>
  <si>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</si>
  <si>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</si>
  <si>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</si>
  <si>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</si>
  <si>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</si>
  <si>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</si>
  <si>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</si>
  <si>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</si>
  <si>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</si>
  <si>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</si>
  <si>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</si>
  <si>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</si>
  <si>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</si>
  <si>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</si>
  <si>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</si>
  <si>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</si>
  <si>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</si>
  <si>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</si>
  <si>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</si>
  <si>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</si>
  <si>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</si>
  <si>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</si>
  <si>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</si>
  <si>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</si>
  <si>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</si>
  <si>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</si>
  <si>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</si>
  <si>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</si>
  <si>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</si>
  <si>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</si>
  <si>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</si>
  <si>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</si>
  <si>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</si>
  <si>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</si>
  <si>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</si>
  <si>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</si>
  <si>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</si>
  <si>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</si>
  <si>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</si>
  <si>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</si>
  <si>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</si>
  <si>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</si>
  <si>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</si>
  <si>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</si>
  <si>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</si>
  <si>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</si>
  <si>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</si>
  <si>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</si>
  <si>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</si>
  <si>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</si>
  <si>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</si>
  <si>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</si>
  <si>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</si>
  <si>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</si>
  <si>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</si>
  <si>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</si>
  <si>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</si>
  <si>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</si>
  <si>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</si>
  <si>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</si>
  <si>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</si>
  <si>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PENALTIES ABATED</t>
  </si>
  <si>
    <t>INTERN &amp; VOLUNTEER STIP</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</si>
  <si>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</si>
  <si>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</si>
  <si>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PRIOR YEAR ADJUSTMENT</t>
  </si>
  <si>
    <t>MISCELLANEOUS REVENUE</t>
  </si>
  <si>
    <t>FACILITIES &amp; CATERING</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</si>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</sst>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URGE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7180863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21143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7159720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596643.3333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7306413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12.2458638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4006237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7180863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598405.25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6.694856036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7180863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598405.25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12.2458638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7248938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7288555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0.9945644919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3455514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800601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4256115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7180863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0.592702437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547928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3455514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0.1585662799</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6135411</v>
      </c>
      <c r="E41" s="165">
        <f t="shared" ref="E41:E44" si="1">D41/$D$44</f>
        <v>0.8544113709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436838</v>
      </c>
      <c r="E42" s="165">
        <f t="shared" si="1"/>
        <v>0.06083363518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608614</v>
      </c>
      <c r="E43" s="165">
        <f t="shared" si="1"/>
        <v>0.08475499393</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7180863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7248938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608614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11.91056729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8083174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474179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17.04667225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8167273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URGE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1.2267148E7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2321371.0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12267148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174644.0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12846.0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-12846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-12846</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243</v>
      </c>
      <c r="D39" s="74"/>
      <c r="E39" s="48">
        <v>20760.0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244</v>
      </c>
      <c r="D40" s="74"/>
      <c r="E40" s="48">
        <v>232.0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20992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12449938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URGE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296494</v>
      </c>
      <c r="D7" s="99">
        <v>148247.0</v>
      </c>
      <c r="E7" s="99">
        <v>59299.0</v>
      </c>
      <c r="F7" s="99">
        <v>88948.0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3380036</v>
      </c>
      <c r="D9" s="99">
        <v>2722997.0</v>
      </c>
      <c r="E9" s="99">
        <v>200371.0</v>
      </c>
      <c r="F9" s="99">
        <v>456668.0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109167</v>
      </c>
      <c r="D10" s="99">
        <v>78250.0</v>
      </c>
      <c r="E10" s="99">
        <v>9495.0</v>
      </c>
      <c r="F10" s="99">
        <v>21422.0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380153</v>
      </c>
      <c r="D11" s="99">
        <v>296050.0</v>
      </c>
      <c r="E11" s="99">
        <v>31879.0</v>
      </c>
      <c r="F11" s="99">
        <v>52224.0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272095</v>
      </c>
      <c r="D12" s="99">
        <v>213039.0</v>
      </c>
      <c r="E12" s="99">
        <v>18934.0</v>
      </c>
      <c r="F12" s="99">
        <v>40122.0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47271</v>
      </c>
      <c r="D15" s="99">
        <v>42465.0</v>
      </c>
      <c r="E15" s="99">
        <v>1745.0</v>
      </c>
      <c r="F15" s="99">
        <v>3061.0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23000</v>
      </c>
      <c r="D16" s="99">
        <v>0.0</v>
      </c>
      <c r="E16" s="99">
        <v>23000.0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1217268</v>
      </c>
      <c r="D20" s="99">
        <v>1100893.0</v>
      </c>
      <c r="E20" s="99">
        <v>31005.0</v>
      </c>
      <c r="F20" s="99">
        <v>85370.0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9046</v>
      </c>
      <c r="D21" s="99">
        <v>754.0</v>
      </c>
      <c r="E21" s="99">
        <v>0.0</v>
      </c>
      <c r="F21" s="99">
        <v>8292.0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44716</v>
      </c>
      <c r="D22" s="99">
        <v>34887.0</v>
      </c>
      <c r="E22" s="99">
        <v>6447.0</v>
      </c>
      <c r="F22" s="99">
        <v>3382.0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17808</v>
      </c>
      <c r="D23" s="99">
        <v>14185.0</v>
      </c>
      <c r="E23" s="99">
        <v>1007.0</v>
      </c>
      <c r="F23" s="99">
        <v>2616.0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107323</v>
      </c>
      <c r="D25" s="99">
        <v>95367.0</v>
      </c>
      <c r="E25" s="99">
        <v>4341.0</v>
      </c>
      <c r="F25" s="99">
        <v>7615.0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321291</v>
      </c>
      <c r="D26" s="99">
        <v>284351.0</v>
      </c>
      <c r="E26" s="99">
        <v>7276.0</v>
      </c>
      <c r="F26" s="99">
        <v>29664.0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97775</v>
      </c>
      <c r="D28" s="99">
        <v>53117.0</v>
      </c>
      <c r="E28" s="99">
        <v>40194.0</v>
      </c>
      <c r="F28" s="99">
        <v>4464.0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25198</v>
      </c>
      <c r="D31" s="99">
        <v>21354.0</v>
      </c>
      <c r="E31" s="99">
        <v>1119.0</v>
      </c>
      <c r="F31" s="99">
        <v>2725.0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48011</v>
      </c>
      <c r="D32" s="99">
        <v>39998.0</v>
      </c>
      <c r="E32" s="99">
        <v>2909.0</v>
      </c>
      <c r="F32" s="99">
        <v>5104.0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276845</v>
      </c>
      <c r="D34" s="99">
        <v>272669.0</v>
      </c>
      <c r="E34" s="99">
        <v>1583.0</v>
      </c>
      <c r="F34" s="99">
        <v>2593.0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269650</v>
      </c>
      <c r="D35" s="99">
        <v>269477.0</v>
      </c>
      <c r="E35" s="99">
        <v>63.0</v>
      </c>
      <c r="F35" s="99">
        <v>110.0</v>
      </c>
      <c r="G35" s="43"/>
      <c r="H35" s="43"/>
      <c r="I35" s="43"/>
      <c r="J35" s="43"/>
      <c r="K35" s="43"/>
      <c r="L35" s="43"/>
      <c r="M35" s="43"/>
      <c r="N35" s="43"/>
      <c r="O35" s="43"/>
      <c r="P35" s="43"/>
      <c r="Q35" s="43"/>
      <c r="R35" s="43"/>
      <c r="S35" s="43"/>
      <c r="T35" s="43"/>
      <c r="U35" s="43"/>
      <c r="V35" s="43"/>
      <c r="W35" s="43"/>
      <c r="X35" s="43"/>
      <c r="Y35" s="43"/>
      <c r="Z35" s="43"/>
    </row>
    <row r="36">
      <c r="A36" s="45" t="s">
        <v>50</v>
      </c>
      <c r="B36" s="60" t="s">
        <v>135</v>
      </c>
      <c r="C36" s="98">
        <f t="shared" si="1"/>
        <v>227667</v>
      </c>
      <c r="D36" s="99">
        <v>198272.0</v>
      </c>
      <c r="E36" s="99">
        <v>13112.0</v>
      </c>
      <c r="F36" s="99">
        <v>16283.0</v>
      </c>
      <c r="G36" s="43"/>
      <c r="H36" s="43"/>
      <c r="I36" s="43"/>
      <c r="J36" s="43"/>
      <c r="K36" s="43"/>
      <c r="L36" s="43"/>
      <c r="M36" s="43"/>
      <c r="N36" s="43"/>
      <c r="O36" s="43"/>
      <c r="P36" s="43"/>
      <c r="Q36" s="43"/>
      <c r="R36" s="43"/>
      <c r="S36" s="43"/>
      <c r="T36" s="43"/>
      <c r="U36" s="43"/>
      <c r="V36" s="43"/>
      <c r="W36" s="43"/>
      <c r="X36" s="43"/>
      <c r="Y36" s="43"/>
      <c r="Z36" s="43"/>
    </row>
    <row r="37">
      <c r="A37" s="45" t="s">
        <v>52</v>
      </c>
      <c r="B37" s="60" t="s">
        <v>245</v>
      </c>
      <c r="C37" s="98">
        <f t="shared" si="1"/>
        <v>129299</v>
      </c>
      <c r="D37" s="99">
        <v>119959.0</v>
      </c>
      <c r="E37" s="99">
        <v>3417.0</v>
      </c>
      <c r="F37" s="99">
        <v>5923.0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397210</v>
      </c>
      <c r="D38" s="99">
        <v>357691.0</v>
      </c>
      <c r="E38" s="99">
        <v>29916.0</v>
      </c>
      <c r="F38" s="99">
        <v>9603.0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7697323</v>
      </c>
      <c r="D40" s="104">
        <f t="shared" si="2"/>
        <v>6364022</v>
      </c>
      <c r="E40" s="104">
        <f t="shared" si="2"/>
        <v>487112</v>
      </c>
      <c r="F40" s="104">
        <f t="shared" si="2"/>
        <v>846189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URGE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567873.0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6781430.0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4950000.0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668.0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203378.0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319641.0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163313.0</v>
      </c>
      <c r="E12" s="109">
        <f>D11-D12</f>
        <v>156328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23725.0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12683402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237693.0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237693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6494386.0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5951323.0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12445709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12683402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URGE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7697323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25198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7672125</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639343.75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7349303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11.49507288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6494386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7697323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641443.5833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10.124641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7697323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641443.5833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11.49507288</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12267148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12449938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0.9853179992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3676530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761415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4437945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7697323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0.5765569406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489320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3676530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0.1330928892</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246</v>
      </c>
      <c r="D41" s="75">
        <f>'Expenses 2023'!D40</f>
        <v>6364022</v>
      </c>
      <c r="E41" s="165">
        <f t="shared" ref="E41:E44" si="1">D41/$D$44</f>
        <v>0.8267838052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487112</v>
      </c>
      <c r="E42" s="165">
        <f t="shared" si="1"/>
        <v>0.06328329992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846189</v>
      </c>
      <c r="E43" s="165">
        <f t="shared" si="1"/>
        <v>0.1099328949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7697323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12267148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846189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14.49693626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12503349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237693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52.6029332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12683402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URGE</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181</v>
      </c>
      <c r="D5" s="177">
        <f>'Ratios 2021'!D8</f>
        <v>12.58158423</v>
      </c>
      <c r="E5" s="177">
        <f>'Ratios 2022'!D8</f>
        <v>12.2458638</v>
      </c>
      <c r="F5" s="177">
        <f>'Ratios 2023'!D8</f>
        <v>11.49507288</v>
      </c>
      <c r="G5" s="177">
        <f>average(D5:F5)</f>
        <v>12.10750697</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189</v>
      </c>
      <c r="D10" s="149">
        <f>'Ratios 2021'!D14</f>
        <v>10.84825735</v>
      </c>
      <c r="E10" s="149">
        <f>'Ratios 2022'!D14</f>
        <v>6.694856036</v>
      </c>
      <c r="F10" s="149">
        <f>'Ratios 2023'!D14</f>
        <v>10.124641</v>
      </c>
      <c r="G10" s="177">
        <f>average(D10:F10)</f>
        <v>9.222584794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0.945813286</v>
      </c>
      <c r="E20" s="163">
        <f>'Ratios 2022'!D26</f>
        <v>0.9945644919</v>
      </c>
      <c r="F20" s="163">
        <f>'Ratios 2023'!D26</f>
        <v>0.9853179992</v>
      </c>
      <c r="G20" s="181">
        <f>average(D20:F20)</f>
        <v>0.9752319257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0.6223568783</v>
      </c>
      <c r="E25" s="163">
        <f>'Ratios 2022'!D33</f>
        <v>0.592702437</v>
      </c>
      <c r="F25" s="163">
        <f>'Ratios 2023'!D33</f>
        <v>0.5765569406</v>
      </c>
      <c r="G25" s="181">
        <f>average(D25:F25)</f>
        <v>0.5972054186</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0.1635513982</v>
      </c>
      <c r="E30" s="163">
        <f>'Ratios 2022'!D38</f>
        <v>0.1585662799</v>
      </c>
      <c r="F30" s="163">
        <f>'Ratios 2023'!D38</f>
        <v>0.1330928892</v>
      </c>
      <c r="G30" s="181">
        <f>average(D30:F30)</f>
        <v>0.1517368558</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0.8415224668</v>
      </c>
      <c r="E35" s="163">
        <f>'Ratios 2022'!E41</f>
        <v>0.8544113709</v>
      </c>
      <c r="F35" s="163">
        <f>'Ratios 2023'!E41</f>
        <v>0.8267838052</v>
      </c>
      <c r="G35" s="181">
        <f t="shared" ref="G35:G37" si="1">average(D35:F35)</f>
        <v>0.840905881</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0.08483768825</v>
      </c>
      <c r="E36" s="163">
        <f>'Ratios 2022'!E42</f>
        <v>0.06083363518</v>
      </c>
      <c r="F36" s="163">
        <f>'Ratios 2023'!E42</f>
        <v>0.06328329992</v>
      </c>
      <c r="G36" s="181">
        <f t="shared" si="1"/>
        <v>0.06965154112</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0.07363984494</v>
      </c>
      <c r="E37" s="163">
        <f>'Ratios 2022'!E43</f>
        <v>0.08475499393</v>
      </c>
      <c r="F37" s="163">
        <f>'Ratios 2023'!E43</f>
        <v>0.1099328949</v>
      </c>
      <c r="G37" s="181">
        <f t="shared" si="1"/>
        <v>0.08944257791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18.77736055</v>
      </c>
      <c r="E42" s="166">
        <f>'Ratios 2022'!D49</f>
        <v>11.91056729</v>
      </c>
      <c r="F42" s="166">
        <f>'Ratios 2023'!D49</f>
        <v>14.49693626</v>
      </c>
      <c r="G42" s="183">
        <f>average(D42:F42)</f>
        <v>15.06162137</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30.22630181</v>
      </c>
      <c r="E47" s="149">
        <f>'Ratios 2022'!D54</f>
        <v>17.04667225</v>
      </c>
      <c r="F47" s="149">
        <f>'Ratios 2023'!D54</f>
        <v>52.6029332</v>
      </c>
      <c r="G47" s="177">
        <f>average(D47:F47)</f>
        <v>33.29196909</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URGE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URGE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333800.0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6607026.0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6940826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96</v>
      </c>
      <c r="D39" s="74"/>
      <c r="E39" s="48">
        <v>44085.0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44085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6985550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URGE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229716</v>
      </c>
      <c r="D7" s="99">
        <v>114858.0</v>
      </c>
      <c r="E7" s="99">
        <v>45943.0</v>
      </c>
      <c r="F7" s="99">
        <v>68915.0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2297728</v>
      </c>
      <c r="D9" s="99">
        <v>1952804.0</v>
      </c>
      <c r="E9" s="99">
        <v>170508.0</v>
      </c>
      <c r="F9" s="99">
        <v>174416.0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94410</v>
      </c>
      <c r="D10" s="99">
        <v>76808.0</v>
      </c>
      <c r="E10" s="99">
        <v>10335.0</v>
      </c>
      <c r="F10" s="99">
        <v>7267.0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318957</v>
      </c>
      <c r="D11" s="99">
        <v>272161.0</v>
      </c>
      <c r="E11" s="99">
        <v>24038.0</v>
      </c>
      <c r="F11" s="99">
        <v>22758.0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183133</v>
      </c>
      <c r="D12" s="99">
        <v>150168.0</v>
      </c>
      <c r="E12" s="99">
        <v>15546.0</v>
      </c>
      <c r="F12" s="99">
        <v>17419.0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27069</v>
      </c>
      <c r="D15" s="99">
        <v>24067.0</v>
      </c>
      <c r="E15" s="99">
        <v>1501.0</v>
      </c>
      <c r="F15" s="99">
        <v>1501.0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28000</v>
      </c>
      <c r="D16" s="99">
        <v>0.0</v>
      </c>
      <c r="E16" s="99">
        <v>28000.0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722774</v>
      </c>
      <c r="D20" s="99">
        <v>636848.0</v>
      </c>
      <c r="E20" s="99">
        <v>45296.0</v>
      </c>
      <c r="F20" s="99">
        <v>40630.0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61018</v>
      </c>
      <c r="D21" s="99">
        <v>61018.0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29809</v>
      </c>
      <c r="D22" s="99">
        <v>23797.0</v>
      </c>
      <c r="E22" s="99">
        <v>3821.0</v>
      </c>
      <c r="F22" s="99">
        <v>2191.0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10561</v>
      </c>
      <c r="D23" s="99">
        <v>8875.0</v>
      </c>
      <c r="E23" s="99">
        <v>843.0</v>
      </c>
      <c r="F23" s="99">
        <v>843.0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64332</v>
      </c>
      <c r="D25" s="99">
        <v>44181.0</v>
      </c>
      <c r="E25" s="99">
        <v>16175.0</v>
      </c>
      <c r="F25" s="99">
        <v>3976.0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40439</v>
      </c>
      <c r="D26" s="99">
        <v>38991.0</v>
      </c>
      <c r="E26" s="99">
        <v>1198.0</v>
      </c>
      <c r="F26" s="99">
        <v>250.0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32024</v>
      </c>
      <c r="D28" s="99">
        <v>24960.0</v>
      </c>
      <c r="E28" s="99">
        <v>4976.0</v>
      </c>
      <c r="F28" s="99">
        <v>2088.0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20606</v>
      </c>
      <c r="D31" s="99">
        <v>0.0</v>
      </c>
      <c r="E31" s="99">
        <v>20606.0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40863</v>
      </c>
      <c r="D32" s="99">
        <v>34325.0</v>
      </c>
      <c r="E32" s="99">
        <v>3269.0</v>
      </c>
      <c r="F32" s="99">
        <v>3269.0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248649</v>
      </c>
      <c r="D34" s="99">
        <v>229694.0</v>
      </c>
      <c r="E34" s="99">
        <v>5502.0</v>
      </c>
      <c r="F34" s="99">
        <v>13453.0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222655</v>
      </c>
      <c r="D35" s="99">
        <v>204969.0</v>
      </c>
      <c r="E35" s="99">
        <v>11663.0</v>
      </c>
      <c r="F35" s="99">
        <v>6023.0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124029</v>
      </c>
      <c r="D36" s="99">
        <v>122907.0</v>
      </c>
      <c r="E36" s="99">
        <v>561.0</v>
      </c>
      <c r="F36" s="99">
        <v>561.0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57537</v>
      </c>
      <c r="D37" s="99">
        <v>56689.0</v>
      </c>
      <c r="E37" s="99">
        <v>424.0</v>
      </c>
      <c r="F37" s="99">
        <v>424.0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165229</v>
      </c>
      <c r="D38" s="99">
        <v>145934.0</v>
      </c>
      <c r="E38" s="99">
        <v>15641.0</v>
      </c>
      <c r="F38" s="99">
        <v>3654.0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5019538</v>
      </c>
      <c r="D40" s="104">
        <f t="shared" si="2"/>
        <v>4224054</v>
      </c>
      <c r="E40" s="104">
        <f t="shared" si="2"/>
        <v>425846</v>
      </c>
      <c r="F40" s="104">
        <f t="shared" si="2"/>
        <v>369638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URGE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2058109.0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3183098.0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2415000.0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106935.0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174391.0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126752.0</v>
      </c>
      <c r="E12" s="109">
        <f>D11-D12</f>
        <v>47639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31455.0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7842236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256834.0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256834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4537770.0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3047632.0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7585402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7842236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URGE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5019538</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20606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4998932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416577.6667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5241207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12.58158423</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4537770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5019538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418294.8333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10.84825735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5019538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418294.8333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12.58158423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6607026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6985550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0.945813286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2527444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596500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3123944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5019538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0.6223568783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413367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2527444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0.1635513982</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4224054</v>
      </c>
      <c r="E41" s="165">
        <f t="shared" ref="E41:E44" si="1">D41/$D$44</f>
        <v>0.8415224668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425846</v>
      </c>
      <c r="E42" s="165">
        <f t="shared" si="1"/>
        <v>0.08483768825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369638</v>
      </c>
      <c r="E43" s="165">
        <f t="shared" si="1"/>
        <v>0.07363984494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5019538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6940826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369638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18.77736055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7763142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256834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30.22630181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7842236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URGE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7248938.0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2253297.0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7248938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24221.0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238</v>
      </c>
      <c r="D26" s="50">
        <v>2259703.0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2255478.0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4225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4225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239</v>
      </c>
      <c r="D39" s="74"/>
      <c r="E39" s="48">
        <v>11171.0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11171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7288555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URGE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260985</v>
      </c>
      <c r="D7" s="99">
        <v>130492.0</v>
      </c>
      <c r="E7" s="99">
        <v>52198.0</v>
      </c>
      <c r="F7" s="99">
        <v>78295.0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3194529</v>
      </c>
      <c r="D9" s="99">
        <v>2678802.0</v>
      </c>
      <c r="E9" s="99">
        <v>185192.0</v>
      </c>
      <c r="F9" s="99">
        <v>330535.0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89402</v>
      </c>
      <c r="D10" s="99">
        <v>76954.0</v>
      </c>
      <c r="E10" s="99">
        <v>4006.0</v>
      </c>
      <c r="F10" s="99">
        <v>8442.0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458526</v>
      </c>
      <c r="D11" s="99">
        <v>376967.0</v>
      </c>
      <c r="E11" s="99">
        <v>35029.0</v>
      </c>
      <c r="F11" s="99">
        <v>46530.0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252673</v>
      </c>
      <c r="D12" s="99">
        <v>205874.0</v>
      </c>
      <c r="E12" s="99">
        <v>17249.0</v>
      </c>
      <c r="F12" s="99">
        <v>29550.0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43952</v>
      </c>
      <c r="D15" s="99">
        <v>31349.0</v>
      </c>
      <c r="E15" s="99">
        <v>2397.0</v>
      </c>
      <c r="F15" s="99">
        <v>10206.0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22500</v>
      </c>
      <c r="D16" s="99">
        <v>0.0</v>
      </c>
      <c r="E16" s="99">
        <v>22500.0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1277815</v>
      </c>
      <c r="D20" s="99">
        <v>1210985.0</v>
      </c>
      <c r="E20" s="99">
        <v>27574.0</v>
      </c>
      <c r="F20" s="99">
        <v>39256.0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85152</v>
      </c>
      <c r="D21" s="99">
        <v>81129.0</v>
      </c>
      <c r="E21" s="99">
        <v>0.0</v>
      </c>
      <c r="F21" s="99">
        <v>4023.0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16512</v>
      </c>
      <c r="D22" s="99">
        <v>13221.0</v>
      </c>
      <c r="E22" s="99">
        <v>1572.0</v>
      </c>
      <c r="F22" s="99">
        <v>1719.0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6813</v>
      </c>
      <c r="D23" s="99">
        <v>5716.0</v>
      </c>
      <c r="E23" s="99">
        <v>457.0</v>
      </c>
      <c r="F23" s="99">
        <v>640.0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108206</v>
      </c>
      <c r="D25" s="99">
        <v>93021.0</v>
      </c>
      <c r="E25" s="99">
        <v>9262.0</v>
      </c>
      <c r="F25" s="99">
        <v>5923.0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142980</v>
      </c>
      <c r="D26" s="99">
        <v>122821.0</v>
      </c>
      <c r="E26" s="99">
        <v>10109.0</v>
      </c>
      <c r="F26" s="99">
        <v>10050.0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44796</v>
      </c>
      <c r="D28" s="99">
        <v>36092.0</v>
      </c>
      <c r="E28" s="99">
        <v>3731.0</v>
      </c>
      <c r="F28" s="99">
        <v>4973.0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21143</v>
      </c>
      <c r="D31" s="99">
        <v>17729.0</v>
      </c>
      <c r="E31" s="99">
        <v>1427.0</v>
      </c>
      <c r="F31" s="99">
        <v>1987.0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46514</v>
      </c>
      <c r="D32" s="99">
        <v>39056.0</v>
      </c>
      <c r="E32" s="99">
        <v>3104.0</v>
      </c>
      <c r="F32" s="99">
        <v>4354.0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136</v>
      </c>
      <c r="C34" s="98">
        <f t="shared" si="1"/>
        <v>262245</v>
      </c>
      <c r="D34" s="99">
        <v>261842.0</v>
      </c>
      <c r="E34" s="99">
        <v>168.0</v>
      </c>
      <c r="F34" s="99">
        <v>235.0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220401</v>
      </c>
      <c r="D35" s="99">
        <v>199769.0</v>
      </c>
      <c r="E35" s="99">
        <v>10892.0</v>
      </c>
      <c r="F35" s="99">
        <v>9740.0</v>
      </c>
      <c r="G35" s="43"/>
      <c r="H35" s="43"/>
      <c r="I35" s="43"/>
      <c r="J35" s="43"/>
      <c r="K35" s="43"/>
      <c r="L35" s="43"/>
      <c r="M35" s="43"/>
      <c r="N35" s="43"/>
      <c r="O35" s="43"/>
      <c r="P35" s="43"/>
      <c r="Q35" s="43"/>
      <c r="R35" s="43"/>
      <c r="S35" s="43"/>
      <c r="T35" s="43"/>
      <c r="U35" s="43"/>
      <c r="V35" s="43"/>
      <c r="W35" s="43"/>
      <c r="X35" s="43"/>
      <c r="Y35" s="43"/>
      <c r="Z35" s="43"/>
    </row>
    <row r="36">
      <c r="A36" s="45" t="s">
        <v>50</v>
      </c>
      <c r="B36" s="60" t="s">
        <v>134</v>
      </c>
      <c r="C36" s="98">
        <f t="shared" si="1"/>
        <v>128535</v>
      </c>
      <c r="D36" s="99">
        <v>124585.0</v>
      </c>
      <c r="E36" s="99">
        <v>3444.0</v>
      </c>
      <c r="F36" s="99">
        <v>506.0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122644</v>
      </c>
      <c r="D37" s="99">
        <v>122591.0</v>
      </c>
      <c r="E37" s="99">
        <v>22.0</v>
      </c>
      <c r="F37" s="99">
        <v>31.0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374540</v>
      </c>
      <c r="D38" s="99">
        <v>306416.0</v>
      </c>
      <c r="E38" s="99">
        <v>46505.0</v>
      </c>
      <c r="F38" s="99">
        <v>21619.0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7180863</v>
      </c>
      <c r="D40" s="104">
        <f t="shared" si="2"/>
        <v>6135411</v>
      </c>
      <c r="E40" s="104">
        <f t="shared" si="2"/>
        <v>436838</v>
      </c>
      <c r="F40" s="104">
        <f t="shared" si="2"/>
        <v>608614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URGE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900209.0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6406204.0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655000.0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7462.0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114299.0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200539.0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143005.0</v>
      </c>
      <c r="E12" s="109">
        <f>D11-D12</f>
        <v>57534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26565.0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8167273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474179.0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474179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4006237.0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3686857.0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7693094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8167273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