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<sst xmlns="http://schemas.openxmlformats.org/spreadsheetml/2006/main" count="867" uniqueCount="249">
  <si>
    <t>GLOBAL FUND FOR WOMEN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</si>
  <si>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</si>
  <si>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</si>
  <si>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</si>
  <si>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</si>
  <si>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</si>
  <si>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</si>
  <si>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</si>
  <si>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</si>
  <si>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</si>
  <si>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</si>
  <si>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</si>
  <si>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</si>
  <si>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</si>
  <si>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</si>
  <si>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</si>
  <si>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</si>
  <si>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</si>
  <si>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</si>
  <si>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</si>
  <si>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</si>
  <si>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</si>
  <si>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</si>
  <si>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</si>
  <si>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</si>
  <si>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</si>
  <si>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</si>
  <si>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</si>
  <si>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</si>
  <si>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</si>
  <si>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</si>
  <si>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</si>
  <si>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</si>
  <si>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</si>
  <si>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</si>
  <si>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</si>
  <si>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</si>
  <si>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</si>
  <si>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</si>
  <si>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</si>
  <si>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</si>
  <si>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</si>
  <si>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</si>
  <si>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</si>
  <si>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</si>
  <si>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</si>
  <si>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</si>
  <si>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</si>
  <si>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</si>
  <si>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</si>
  <si>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</si>
  <si>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</si>
  <si>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</si>
  <si>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</si>
  <si>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</si>
  <si>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</si>
  <si>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</si>
  <si>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</si>
  <si>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</si>
  <si>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</si>
  <si>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</si>
  <si>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</si>
  <si>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</si>
  <si>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</si>
  <si>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FEES FOR SERVICE</t>
  </si>
  <si>
    <t>FISCAL SPONSOR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</si>
  <si>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</si>
  <si>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</si>
  <si>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</si>
  <si>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</si>
  <si>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</si>
  <si>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</si>
  <si>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</si>
  <si>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</si>
  <si>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</si>
  <si>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</si>
  <si>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</si>
  <si>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</si>
  <si>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</si>
  <si>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</si>
  <si>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</si>
  <si>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</si>
  <si>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</si>
  <si>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</si>
  <si>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</si>
  <si>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</si>
  <si>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</si>
  <si>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</si>
  <si>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</si>
  <si>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</si>
  <si>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</si>
  <si>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</si>
  <si>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</si>
  <si>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</si>
  <si>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</si>
  <si>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</si>
  <si>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</si>
  <si>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</si>
  <si>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</si>
  <si>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</si>
  <si>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</si>
  <si>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</si>
  <si>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</si>
  <si>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</si>
  <si>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</si>
  <si>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</si>
  <si>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</si>
  <si>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</si>
  <si>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</si>
  <si>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</si>
  <si>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</si>
  <si>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</si>
  <si>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</si>
  <si>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</si>
  <si>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</si>
  <si>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</si>
  <si>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</si>
  <si>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</si>
  <si>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</si>
  <si>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</si>
  <si>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</si>
  <si>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</si>
  <si>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</si>
  <si>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</si>
  <si>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</si>
  <si>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</si>
  <si>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</si>
  <si>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</si>
  <si>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</si>
  <si>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</si>
  <si>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</si>
  <si>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</si>
  <si>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</si>
  <si>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</si>
  <si>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</si>
  <si>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SUPPLIES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</si>
  <si>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</si>
  <si>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</si>
  <si>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</si>
  <si>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</si>
  <si>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</si>
  <si>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</si>
  <si>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</si>
  <si>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</si>
  <si>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</si>
  <si>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</si>
  <si>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</si>
  <si>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</si>
  <si>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</si>
  <si>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</si>
  <si>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</si>
  <si>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</si>
  <si>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</si>
  <si>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</si>
  <si>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</si>
  <si>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</si>
  <si>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</si>
  <si>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</si>
  <si>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</si>
  <si>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</si>
  <si>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</si>
  <si>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</si>
  <si>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</si>
  <si>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</si>
  <si>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</si>
  <si>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</si>
  <si>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</si>
  <si>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</si>
  <si>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</si>
  <si>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</si>
  <si>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</si>
  <si>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</si>
  <si>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</si>
  <si>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</si>
  <si>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</si>
  <si>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</si>
  <si>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</si>
  <si>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</si>
  <si>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</si>
  <si>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</si>
  <si>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</si>
  <si>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</si>
  <si>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</si>
  <si>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</si>
  <si>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</si>
  <si>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</si>
  <si>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</si>
  <si>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</si>
  <si>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</si>
  <si>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</si>
  <si>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</si>
  <si>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</si>
  <si>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</si>
  <si>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</si>
  <si>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</si>
  <si>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</si>
  <si>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</si>
  <si>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</si>
  <si>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</si>
  <si>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</si>
  <si>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</si>
  <si>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</si>
  <si>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</si>
  <si>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</si>
  <si>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</si>
  <si>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</si>
  <si>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</si>
  <si>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</si>
  <si>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</si>
  <si>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</si>
  <si>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</si>
  <si>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</si>
  <si>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</si>
  <si>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</si>
  <si>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</si>
  <si>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</si>
  <si>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</si>
  <si>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</si>
  <si>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</si>
  <si>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</si>
  <si>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</si>
  <si>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</si>
  <si>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</si>
  <si>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</si>
  <si>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</si>
  <si>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</si>
  <si>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</si>
  <si>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</si>
  <si>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</si>
  <si>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</si>
  <si>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</si>
  <si>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</si>
  <si>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</si>
  <si>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</si>
  <si>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</si>
  <si>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</si>
  <si>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</si>
  <si>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MEMBERSHIP DUES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</si>
  <si>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</si>
  <si>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</si>
  <si>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EVENT TICKETS REVENUE</t>
  </si>
  <si>
    <t xml:space="preserve">All other revenue </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</si>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</sst>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GLOBAL FUND FOR WOMEN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45323173</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22312</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45300861</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3775071.75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23673183</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6.270922665</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39546299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45323173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3776931.083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10.47048467</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61584831</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45323173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3776931.083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16.3055215</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22.57644417</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33159349</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39029102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0.8496057378</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6286000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1697261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7983261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45323173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0.1761408232</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1209997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6286000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0.1924907731</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238</v>
      </c>
      <c r="D41" s="75">
        <f>'Expenses 2022'!D40</f>
        <v>39083428</v>
      </c>
      <c r="E41" s="165">
        <f t="shared" ref="E41:E44" si="1">D41/$D$44</f>
        <v>0.8623277104</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3708736</v>
      </c>
      <c r="E42" s="165">
        <f t="shared" si="1"/>
        <v>0.0818286928</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2531009</v>
      </c>
      <c r="E43" s="165">
        <f t="shared" si="1"/>
        <v>0.05584359683</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45323173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36239765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2531009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14.31830744</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47320934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24520092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1.929884031</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109312339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GLOBAL FUND FOR WOMEN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6811543.0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2.6528481E7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596025.0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33340024</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597609.0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38663.0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636272</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3243294.0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2.2478278E7</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2.2966982E7</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-488704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-488704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240</v>
      </c>
      <c r="D39" s="74"/>
      <c r="E39" s="48">
        <v>10600.0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241</v>
      </c>
      <c r="D42" s="74"/>
      <c r="E42" s="48">
        <v>381.0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10981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36741867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GLOBAL FUND FOR WOMEN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663500</v>
      </c>
      <c r="D3" s="99">
        <v>663500.0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13176234</v>
      </c>
      <c r="D5" s="99">
        <v>1.3176234E7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1587311</v>
      </c>
      <c r="D7" s="99">
        <v>608075.0</v>
      </c>
      <c r="E7" s="99">
        <v>594468.0</v>
      </c>
      <c r="F7" s="99">
        <v>384768.0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6494770</v>
      </c>
      <c r="D9" s="99">
        <v>3970546.0</v>
      </c>
      <c r="E9" s="99">
        <v>1039407.0</v>
      </c>
      <c r="F9" s="99">
        <v>1484817.0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317353</v>
      </c>
      <c r="D10" s="99">
        <v>199873.0</v>
      </c>
      <c r="E10" s="99">
        <v>45281.0</v>
      </c>
      <c r="F10" s="99">
        <v>72199.0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980603</v>
      </c>
      <c r="D11" s="99">
        <v>535095.0</v>
      </c>
      <c r="E11" s="99">
        <v>245020.0</v>
      </c>
      <c r="F11" s="99">
        <v>200488.0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668087</v>
      </c>
      <c r="D12" s="99">
        <v>381153.0</v>
      </c>
      <c r="E12" s="99">
        <v>132550.0</v>
      </c>
      <c r="F12" s="99">
        <v>154384.0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27089</v>
      </c>
      <c r="D15" s="99">
        <v>0.0</v>
      </c>
      <c r="E15" s="99">
        <v>27089.0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110269</v>
      </c>
      <c r="D16" s="99">
        <v>0.0</v>
      </c>
      <c r="E16" s="99">
        <v>110269.0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547195</v>
      </c>
      <c r="D18" s="99">
        <v>0.0</v>
      </c>
      <c r="E18" s="99">
        <v>0.0</v>
      </c>
      <c r="F18" s="99">
        <v>547195.0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98640</v>
      </c>
      <c r="D19" s="99">
        <v>0.0</v>
      </c>
      <c r="E19" s="99">
        <v>98640.0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5953294</v>
      </c>
      <c r="D20" s="99">
        <v>5616717.0</v>
      </c>
      <c r="E20" s="99">
        <v>336577.0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103034</v>
      </c>
      <c r="D21" s="99">
        <v>78445.0</v>
      </c>
      <c r="E21" s="99">
        <v>741.0</v>
      </c>
      <c r="F21" s="99">
        <v>23848.0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126254</v>
      </c>
      <c r="D22" s="99">
        <v>21145.0</v>
      </c>
      <c r="E22" s="99">
        <v>10757.0</v>
      </c>
      <c r="F22" s="99">
        <v>94352.0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307590</v>
      </c>
      <c r="D23" s="99">
        <v>160757.0</v>
      </c>
      <c r="E23" s="99">
        <v>88891.0</v>
      </c>
      <c r="F23" s="99">
        <v>57942.0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84765</v>
      </c>
      <c r="D25" s="99">
        <v>52284.0</v>
      </c>
      <c r="E25" s="99">
        <v>19908.0</v>
      </c>
      <c r="F25" s="99">
        <v>12573.0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1281143</v>
      </c>
      <c r="D26" s="99">
        <v>957672.0</v>
      </c>
      <c r="E26" s="99">
        <v>222574.0</v>
      </c>
      <c r="F26" s="99">
        <v>100897.0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78101</v>
      </c>
      <c r="D28" s="99">
        <v>68596.0</v>
      </c>
      <c r="E28" s="99">
        <v>9505.0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49269</v>
      </c>
      <c r="D32" s="99">
        <v>10481.0</v>
      </c>
      <c r="E32" s="99">
        <v>38788.0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55031</v>
      </c>
      <c r="D34" s="99">
        <v>37941.0</v>
      </c>
      <c r="E34" s="99">
        <v>14374.0</v>
      </c>
      <c r="F34" s="99">
        <v>2716.0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420023</v>
      </c>
      <c r="D38" s="99">
        <v>134684.0</v>
      </c>
      <c r="E38" s="99">
        <v>278896.0</v>
      </c>
      <c r="F38" s="99">
        <v>6443.0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33129555</v>
      </c>
      <c r="D40" s="104">
        <f t="shared" si="2"/>
        <v>26673198</v>
      </c>
      <c r="E40" s="104">
        <f t="shared" si="2"/>
        <v>3313735</v>
      </c>
      <c r="F40" s="104">
        <f t="shared" si="2"/>
        <v>3142622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GLOBAL FUND FOR WOMEN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4.3114773E7</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1.7425292E7</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21735.0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240820.0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4.9152386E7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344526.0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110299532</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937373.0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1.6218529E7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234585.0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17390487</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4.3625166E7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4.9283879E7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92909045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110299532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GLOBAL FUND FOR WOMEN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33129555</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0</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33129555</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2760796.25</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43114773</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15.61678918</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43625166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33129555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2760796.25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15.80166084</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49152386</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33129555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2760796.25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17.8036992</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33.42048838</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26528481</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36741867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0.7220232167</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8082081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1966043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10048124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33129555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0.3032978861</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1297956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8082081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0.1605967572</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242</v>
      </c>
      <c r="D41" s="75">
        <f>'Expenses 2023'!D40</f>
        <v>26673198</v>
      </c>
      <c r="E41" s="165">
        <f t="shared" ref="E41:E44" si="1">D41/$D$44</f>
        <v>0.8051179076</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3313735</v>
      </c>
      <c r="E42" s="165">
        <f t="shared" si="1"/>
        <v>0.1000235288</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3142622</v>
      </c>
      <c r="E43" s="165">
        <f t="shared" si="1"/>
        <v>0.0948585636</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33129555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33340024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3142622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10.6089832</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60802620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17155902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3.5441226</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110299532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GLOBAL FUND FOR WOMEN</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179</v>
      </c>
      <c r="D5" s="177">
        <f>'Ratios 2021'!D8</f>
        <v>6.846966019</v>
      </c>
      <c r="E5" s="177">
        <f>'Ratios 2022'!D8</f>
        <v>6.270922665</v>
      </c>
      <c r="F5" s="177">
        <f>'Ratios 2023'!D8</f>
        <v>15.61678918</v>
      </c>
      <c r="G5" s="177">
        <f>average(D5:F5)</f>
        <v>9.578225954</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187</v>
      </c>
      <c r="D10" s="149">
        <f>'Ratios 2021'!D14</f>
        <v>14.83684568</v>
      </c>
      <c r="E10" s="149">
        <f>'Ratios 2022'!D14</f>
        <v>10.47048467</v>
      </c>
      <c r="F10" s="149">
        <f>'Ratios 2023'!D14</f>
        <v>15.80166084</v>
      </c>
      <c r="G10" s="177">
        <f>average(D10:F10)</f>
        <v>13.70299706</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25.08434878</v>
      </c>
      <c r="E15" s="180">
        <f>'Ratios 2022'!D20</f>
        <v>16.3055215</v>
      </c>
      <c r="F15" s="180">
        <f>'Ratios 2023'!D20</f>
        <v>17.8036992</v>
      </c>
      <c r="G15" s="177">
        <f>average(D15:F15)</f>
        <v>19.73118983</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0.7856216632</v>
      </c>
      <c r="E20" s="163">
        <f>'Ratios 2022'!D26</f>
        <v>0.8496057378</v>
      </c>
      <c r="F20" s="163">
        <f>'Ratios 2023'!D26</f>
        <v>0.7220232167</v>
      </c>
      <c r="G20" s="181">
        <f>average(D20:F20)</f>
        <v>0.7857502059</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0.2426982833</v>
      </c>
      <c r="E25" s="163">
        <f>'Ratios 2022'!D33</f>
        <v>0.1761408232</v>
      </c>
      <c r="F25" s="163">
        <f>'Ratios 2023'!D33</f>
        <v>0.3032978861</v>
      </c>
      <c r="G25" s="181">
        <f>average(D25:F25)</f>
        <v>0.2407123309</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0.2507726385</v>
      </c>
      <c r="E30" s="163">
        <f>'Ratios 2022'!D38</f>
        <v>0.1924907731</v>
      </c>
      <c r="F30" s="163">
        <f>'Ratios 2023'!D38</f>
        <v>0.1605967572</v>
      </c>
      <c r="G30" s="181">
        <f>average(D30:F30)</f>
        <v>0.201286723</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0.8164286563</v>
      </c>
      <c r="E35" s="163">
        <f>'Ratios 2022'!E41</f>
        <v>0.8623277104</v>
      </c>
      <c r="F35" s="163">
        <f>'Ratios 2023'!E41</f>
        <v>0.8051179076</v>
      </c>
      <c r="G35" s="181">
        <f t="shared" ref="G35:G37" si="1">average(D35:F35)</f>
        <v>0.8279580914</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0.09935772299</v>
      </c>
      <c r="E36" s="163">
        <f>'Ratios 2022'!E42</f>
        <v>0.0818286928</v>
      </c>
      <c r="F36" s="163">
        <f>'Ratios 2023'!E42</f>
        <v>0.1000235288</v>
      </c>
      <c r="G36" s="181">
        <f t="shared" si="1"/>
        <v>0.09373664821</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0.08421362068</v>
      </c>
      <c r="E37" s="163">
        <f>'Ratios 2022'!E43</f>
        <v>0.05584359683</v>
      </c>
      <c r="F37" s="163">
        <f>'Ratios 2023'!E43</f>
        <v>0.0948585636</v>
      </c>
      <c r="G37" s="181">
        <f t="shared" si="1"/>
        <v>0.07830526037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15.8594027</v>
      </c>
      <c r="E42" s="166">
        <f>'Ratios 2022'!D49</f>
        <v>14.31830744</v>
      </c>
      <c r="F42" s="166">
        <f>'Ratios 2023'!D49</f>
        <v>10.6089832</v>
      </c>
      <c r="G42" s="183">
        <f>average(D42:F42)</f>
        <v>13.59556445</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2.292671839</v>
      </c>
      <c r="E47" s="149">
        <f>'Ratios 2022'!D54</f>
        <v>1.929884031</v>
      </c>
      <c r="F47" s="149">
        <f>'Ratios 2023'!D54</f>
        <v>3.5441226</v>
      </c>
      <c r="G47" s="177">
        <f>average(D47:F47)</f>
        <v>2.588892823</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GLOBAL FUND FOR WOMEN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GLOBAL FUND FOR WOMEN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81000.0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6348200.0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3.2089134E7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594242.0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38518334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460942.0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343203.0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804145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1290321.0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2610239.0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2377660.0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232579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232579</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152.0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152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40845531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GLOBAL FUND FOR WOMEN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818291</v>
      </c>
      <c r="D3" s="99">
        <v>818291.0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16352102</v>
      </c>
      <c r="D5" s="99">
        <v>1.6352102E7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401219</v>
      </c>
      <c r="D7" s="99">
        <v>219934.0</v>
      </c>
      <c r="E7" s="99">
        <v>83573.0</v>
      </c>
      <c r="F7" s="99">
        <v>97712.0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4930511</v>
      </c>
      <c r="D9" s="99">
        <v>2702732.0</v>
      </c>
      <c r="E9" s="99">
        <v>1027014.0</v>
      </c>
      <c r="F9" s="99">
        <v>1200765.0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1337052</v>
      </c>
      <c r="D11" s="99">
        <v>720980.0</v>
      </c>
      <c r="E11" s="99">
        <v>296138.0</v>
      </c>
      <c r="F11" s="99">
        <v>319934.0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330686</v>
      </c>
      <c r="D12" s="99">
        <v>211196.0</v>
      </c>
      <c r="E12" s="99">
        <v>31871.0</v>
      </c>
      <c r="F12" s="99">
        <v>87619.0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7393</v>
      </c>
      <c r="D15" s="99">
        <v>0.0</v>
      </c>
      <c r="E15" s="99">
        <v>7393.0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72825</v>
      </c>
      <c r="D16" s="99">
        <v>0.0</v>
      </c>
      <c r="E16" s="99">
        <v>72825.0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112866</v>
      </c>
      <c r="D18" s="99">
        <v>0.0</v>
      </c>
      <c r="E18" s="99">
        <v>0.0</v>
      </c>
      <c r="F18" s="99">
        <v>112866.0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152922</v>
      </c>
      <c r="D19" s="99">
        <v>0.0</v>
      </c>
      <c r="E19" s="99">
        <v>152922.0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2311554</v>
      </c>
      <c r="D20" s="99">
        <v>1454064.0</v>
      </c>
      <c r="E20" s="99">
        <v>698052.0</v>
      </c>
      <c r="F20" s="99">
        <v>159438.0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55550</v>
      </c>
      <c r="D21" s="99">
        <v>37780.0</v>
      </c>
      <c r="E21" s="99">
        <v>534.0</v>
      </c>
      <c r="F21" s="99">
        <v>17236.0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144767</v>
      </c>
      <c r="D22" s="99">
        <v>8051.0</v>
      </c>
      <c r="E22" s="99">
        <v>3539.0</v>
      </c>
      <c r="F22" s="99">
        <v>133177.0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211607</v>
      </c>
      <c r="D23" s="99">
        <v>75482.0</v>
      </c>
      <c r="E23" s="99">
        <v>94579.0</v>
      </c>
      <c r="F23" s="99">
        <v>41546.0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501401</v>
      </c>
      <c r="D25" s="99">
        <v>269745.0</v>
      </c>
      <c r="E25" s="99">
        <v>125409.0</v>
      </c>
      <c r="F25" s="99">
        <v>106247.0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384526</v>
      </c>
      <c r="D26" s="99">
        <v>208004.0</v>
      </c>
      <c r="E26" s="99">
        <v>90844.0</v>
      </c>
      <c r="F26" s="99">
        <v>85678.0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22115</v>
      </c>
      <c r="D28" s="99">
        <v>12112.0</v>
      </c>
      <c r="E28" s="99">
        <v>1624.0</v>
      </c>
      <c r="F28" s="99">
        <v>8379.0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60903</v>
      </c>
      <c r="D31" s="99">
        <v>37151.0</v>
      </c>
      <c r="E31" s="99">
        <v>7917.0</v>
      </c>
      <c r="F31" s="99">
        <v>15835.0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33693</v>
      </c>
      <c r="D34" s="99">
        <v>20941.0</v>
      </c>
      <c r="E34" s="99">
        <v>5772.0</v>
      </c>
      <c r="F34" s="99">
        <v>6980.0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598221</v>
      </c>
      <c r="D38" s="99">
        <v>397404.0</v>
      </c>
      <c r="E38" s="99">
        <v>165491.0</v>
      </c>
      <c r="F38" s="99">
        <v>35326.0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28840204</v>
      </c>
      <c r="D40" s="104">
        <f t="shared" si="2"/>
        <v>23545969</v>
      </c>
      <c r="E40" s="104">
        <f t="shared" si="2"/>
        <v>2865497</v>
      </c>
      <c r="F40" s="104">
        <f t="shared" si="2"/>
        <v>2428738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GLOBAL FUND FOR WOMEN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1.5493597E7</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927311.0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2.5466095E7</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574285.0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218073.0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276808.0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197011.0</v>
      </c>
      <c r="E12" s="109">
        <f>D11-D12</f>
        <v>79797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6.0286478E7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357500.0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103403136</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794987.0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1.7820569E7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18615556</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3.5658138E7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4.9129442E7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84787580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103403136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GLOBAL FUND FOR WOMEN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28840204</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60903</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28779301</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2398275.083</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16420908</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6.846966019</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35658138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28840204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2403350.333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14.83684568</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60286478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28840204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2403350.333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25.08434878</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31.9313148</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32089134</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40845531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0.7856216632</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5331730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1667738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6999468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28840204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0.2426982833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1337052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5331730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0.2507726385</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23545969</v>
      </c>
      <c r="E41" s="165">
        <f t="shared" ref="E41:E44" si="1">D41/$D$44</f>
        <v>0.8164286563</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2865497</v>
      </c>
      <c r="E42" s="165">
        <f t="shared" si="1"/>
        <v>0.09935772299</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2428738</v>
      </c>
      <c r="E43" s="165">
        <f t="shared" si="1"/>
        <v>0.08421362068</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28840204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38518334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2428738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if(D48=0, "$0",D47/D48)</f>
        <v>15.8594027</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42679361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18615556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2.292671839</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103403136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GLOBAL FUND FOR WOMEN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1080000.0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2000416.0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3.3159349E7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409900.0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36239765</v>
      </c>
      <c r="G9" s="58"/>
      <c r="H9" s="58"/>
      <c r="I9" s="58"/>
      <c r="J9" s="58"/>
      <c r="K9" s="58"/>
      <c r="L9" s="58"/>
      <c r="M9" s="58"/>
      <c r="N9" s="58"/>
      <c r="O9" s="58"/>
      <c r="P9" s="58"/>
      <c r="Q9" s="58"/>
      <c r="R9" s="58"/>
      <c r="S9" s="58"/>
      <c r="T9" s="58"/>
      <c r="U9" s="58"/>
      <c r="V9" s="58"/>
      <c r="W9" s="58"/>
      <c r="X9" s="58"/>
      <c r="Y9" s="58"/>
      <c r="Z9" s="58"/>
    </row>
    <row r="10">
      <c r="A10" s="44" t="s">
        <v>62</v>
      </c>
      <c r="B10" s="59" t="s">
        <v>63</v>
      </c>
      <c r="C10" s="60" t="s">
        <v>65</v>
      </c>
      <c r="D10" s="15"/>
      <c r="E10" s="15"/>
      <c r="F10" s="48">
        <v>683897.0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64</v>
      </c>
      <c r="D11" s="61"/>
      <c r="E11" s="61"/>
      <c r="F11" s="62">
        <v>157754.0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841651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1945870.0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236</v>
      </c>
      <c r="D26" s="50">
        <v>7434772.0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7433078.0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1694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1694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122.0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122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39029102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GLOBAL FUND FOR WOMEN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1886463</v>
      </c>
      <c r="D3" s="99">
        <v>1886463.0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26946694</v>
      </c>
      <c r="D5" s="99">
        <v>2.6946694E7</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1280109</v>
      </c>
      <c r="D7" s="99">
        <v>677108.0</v>
      </c>
      <c r="E7" s="99">
        <v>352844.0</v>
      </c>
      <c r="F7" s="99">
        <v>250157.0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5005891</v>
      </c>
      <c r="D9" s="99">
        <v>2647843.0</v>
      </c>
      <c r="E9" s="99">
        <v>1379805.0</v>
      </c>
      <c r="F9" s="99">
        <v>978243.0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380443</v>
      </c>
      <c r="D10" s="99">
        <v>163311.0</v>
      </c>
      <c r="E10" s="99">
        <v>153460.0</v>
      </c>
      <c r="F10" s="99">
        <v>63672.0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829554</v>
      </c>
      <c r="D11" s="99">
        <v>356099.0</v>
      </c>
      <c r="E11" s="99">
        <v>334618.0</v>
      </c>
      <c r="F11" s="99">
        <v>138837.0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487264</v>
      </c>
      <c r="D12" s="99">
        <v>297045.0</v>
      </c>
      <c r="E12" s="99">
        <v>113273.0</v>
      </c>
      <c r="F12" s="99">
        <v>76946.0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19588</v>
      </c>
      <c r="D15" s="99">
        <v>0.0</v>
      </c>
      <c r="E15" s="99">
        <v>19588.0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198113</v>
      </c>
      <c r="D16" s="99">
        <v>0.0</v>
      </c>
      <c r="E16" s="99">
        <v>198113.0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345625</v>
      </c>
      <c r="D18" s="99">
        <v>0.0</v>
      </c>
      <c r="E18" s="99">
        <v>0.0</v>
      </c>
      <c r="F18" s="99">
        <v>345625.0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111975</v>
      </c>
      <c r="D19" s="99">
        <v>0.0</v>
      </c>
      <c r="E19" s="99">
        <v>111975.0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5242245</v>
      </c>
      <c r="D20" s="99">
        <v>4537746.0</v>
      </c>
      <c r="E20" s="99">
        <v>472109.0</v>
      </c>
      <c r="F20" s="99">
        <v>232390.0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132362</v>
      </c>
      <c r="D21" s="99">
        <v>116261.0</v>
      </c>
      <c r="E21" s="99">
        <v>2617.0</v>
      </c>
      <c r="F21" s="99">
        <v>13484.0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150198</v>
      </c>
      <c r="D22" s="99">
        <v>23158.0</v>
      </c>
      <c r="E22" s="99">
        <v>4046.0</v>
      </c>
      <c r="F22" s="99">
        <v>122994.0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310579</v>
      </c>
      <c r="D23" s="99">
        <v>157237.0</v>
      </c>
      <c r="E23" s="99">
        <v>79357.0</v>
      </c>
      <c r="F23" s="99">
        <v>73985.0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370279</v>
      </c>
      <c r="D25" s="99">
        <v>191840.0</v>
      </c>
      <c r="E25" s="99">
        <v>113040.0</v>
      </c>
      <c r="F25" s="99">
        <v>65399.0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1007709</v>
      </c>
      <c r="D26" s="99">
        <v>690657.0</v>
      </c>
      <c r="E26" s="99">
        <v>248729.0</v>
      </c>
      <c r="F26" s="99">
        <v>68323.0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29247</v>
      </c>
      <c r="D28" s="99">
        <v>13986.0</v>
      </c>
      <c r="E28" s="99">
        <v>11371.0</v>
      </c>
      <c r="F28" s="99">
        <v>3890.0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22312</v>
      </c>
      <c r="D31" s="99">
        <v>11536.0</v>
      </c>
      <c r="E31" s="99">
        <v>6576.0</v>
      </c>
      <c r="F31" s="99">
        <v>4200.0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79698</v>
      </c>
      <c r="D34" s="99">
        <v>55014.0</v>
      </c>
      <c r="E34" s="99">
        <v>13698.0</v>
      </c>
      <c r="F34" s="99">
        <v>10986.0</v>
      </c>
      <c r="G34" s="43"/>
      <c r="H34" s="43"/>
      <c r="I34" s="43"/>
      <c r="J34" s="43"/>
      <c r="K34" s="43"/>
      <c r="L34" s="43"/>
      <c r="M34" s="43"/>
      <c r="N34" s="43"/>
      <c r="O34" s="43"/>
      <c r="P34" s="43"/>
      <c r="Q34" s="43"/>
      <c r="R34" s="43"/>
      <c r="S34" s="43"/>
      <c r="T34" s="43"/>
      <c r="U34" s="43"/>
      <c r="V34" s="43"/>
      <c r="W34" s="43"/>
      <c r="X34" s="43"/>
      <c r="Y34" s="43"/>
      <c r="Z34" s="43"/>
    </row>
    <row r="35">
      <c r="A35" s="45" t="s">
        <v>48</v>
      </c>
      <c r="B35" s="60" t="s">
        <v>237</v>
      </c>
      <c r="C35" s="98">
        <f t="shared" si="1"/>
        <v>31043</v>
      </c>
      <c r="D35" s="99">
        <v>31043.0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455782</v>
      </c>
      <c r="D38" s="99">
        <v>280387.0</v>
      </c>
      <c r="E38" s="99">
        <v>93517.0</v>
      </c>
      <c r="F38" s="99">
        <v>81878.0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45323173</v>
      </c>
      <c r="D40" s="104">
        <f t="shared" si="2"/>
        <v>39083428</v>
      </c>
      <c r="E40" s="104">
        <f t="shared" si="2"/>
        <v>3708736</v>
      </c>
      <c r="F40" s="104">
        <f t="shared" si="2"/>
        <v>2531009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GLOBAL FUND FOR WOMEN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2.3673183E7</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2.3356001E7</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82480.0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209270.0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6.1584831E7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406574.0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109312339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1246085.0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2.3274007E7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24520092</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3.9546299E7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4.5245948E7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84792247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109312339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