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<sst xmlns="http://schemas.openxmlformats.org/spreadsheetml/2006/main" count="877" uniqueCount="254">
  <si>
    <t>GOLD COUNTRY WILDLIFE RESCUE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</si>
  <si>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</si>
  <si>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</si>
  <si>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</si>
  <si>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</si>
  <si>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</si>
  <si>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</si>
  <si>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</si>
  <si>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</si>
  <si>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</si>
  <si>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</si>
  <si>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</si>
  <si>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</si>
  <si>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</si>
  <si>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</si>
  <si>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</si>
  <si>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</si>
  <si>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</si>
  <si>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</si>
  <si>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</si>
  <si>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</si>
  <si>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</si>
  <si>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</si>
  <si>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</si>
  <si>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</si>
  <si>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</si>
  <si>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</si>
  <si>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</si>
  <si>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</si>
  <si>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</si>
  <si>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</si>
  <si>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</si>
  <si>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</si>
  <si>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</si>
  <si>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</si>
  <si>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</si>
  <si>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</si>
  <si>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</si>
  <si>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</si>
  <si>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</si>
  <si>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</si>
  <si>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</si>
  <si>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</si>
  <si>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</si>
  <si>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</si>
  <si>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</si>
  <si>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</si>
  <si>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</si>
  <si>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</si>
  <si>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</si>
  <si>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</si>
  <si>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</si>
  <si>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</si>
  <si>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</si>
  <si>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</si>
  <si>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</si>
  <si>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</si>
  <si>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</si>
  <si>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</si>
  <si>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</si>
  <si>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</si>
  <si>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</si>
  <si>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</si>
  <si>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</si>
  <si>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Education Presentations</t>
  </si>
  <si>
    <t>Volunteer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</si>
  <si>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</si>
  <si>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</si>
  <si>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</si>
  <si>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</si>
  <si>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</si>
  <si>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</si>
  <si>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</si>
  <si>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</si>
  <si>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</si>
  <si>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</si>
  <si>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</si>
  <si>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</si>
  <si>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</si>
  <si>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</si>
  <si>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</si>
  <si>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</si>
  <si>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</si>
  <si>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</si>
  <si>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</si>
  <si>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</si>
  <si>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</si>
  <si>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</si>
  <si>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</si>
  <si>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</si>
  <si>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</si>
  <si>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</si>
  <si>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</si>
  <si>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</si>
  <si>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</si>
  <si>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</si>
  <si>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</si>
  <si>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</si>
  <si>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</si>
  <si>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</si>
  <si>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</si>
  <si>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</si>
  <si>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</si>
  <si>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</si>
  <si>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</si>
  <si>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</si>
  <si>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</si>
  <si>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</si>
  <si>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</si>
  <si>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</si>
  <si>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</si>
  <si>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</si>
  <si>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</si>
  <si>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</si>
  <si>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</si>
  <si>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</si>
  <si>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</si>
  <si>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</si>
  <si>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</si>
  <si>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</si>
  <si>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</si>
  <si>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</si>
  <si>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</si>
  <si>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</si>
  <si>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</si>
  <si>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</si>
  <si>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</si>
  <si>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</si>
  <si>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</si>
  <si>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</si>
  <si>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</si>
  <si>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</si>
  <si>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</si>
  <si>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</si>
  <si>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</si>
  <si>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Animal Expenses &amp; Care</t>
  </si>
  <si>
    <t>Bear Cages</t>
  </si>
  <si>
    <t>Permanent Home</t>
  </si>
  <si>
    <t>Mail Appeal</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</si>
  <si>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</si>
  <si>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</si>
  <si>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</si>
  <si>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</si>
  <si>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</si>
  <si>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</si>
  <si>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</si>
  <si>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</si>
  <si>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</si>
  <si>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</si>
  <si>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</si>
  <si>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</si>
  <si>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</si>
  <si>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</si>
  <si>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</si>
  <si>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</si>
  <si>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</si>
  <si>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</si>
  <si>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</si>
  <si>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</si>
  <si>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</si>
  <si>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</si>
  <si>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</si>
  <si>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</si>
  <si>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</si>
  <si>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</si>
  <si>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</si>
  <si>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</si>
  <si>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</si>
  <si>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</si>
  <si>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</si>
  <si>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</si>
  <si>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</si>
  <si>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</si>
  <si>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</si>
  <si>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</si>
  <si>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</si>
  <si>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</si>
  <si>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</si>
  <si>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</si>
  <si>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</si>
  <si>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</si>
  <si>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</si>
  <si>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</si>
  <si>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</si>
  <si>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</si>
  <si>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</si>
  <si>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</si>
  <si>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</si>
  <si>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</si>
  <si>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</si>
  <si>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</si>
  <si>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</si>
  <si>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</si>
  <si>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</si>
  <si>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</si>
  <si>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</si>
  <si>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</si>
  <si>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</si>
  <si>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</si>
  <si>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</si>
  <si>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</si>
  <si>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</si>
  <si>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</si>
  <si>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</si>
  <si>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</si>
  <si>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</si>
  <si>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</si>
  <si>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</si>
  <si>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</si>
  <si>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</si>
  <si>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</si>
  <si>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</si>
  <si>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</si>
  <si>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</si>
  <si>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</si>
  <si>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</si>
  <si>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</si>
  <si>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</si>
  <si>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</si>
  <si>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</si>
  <si>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</si>
  <si>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</si>
  <si>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</si>
  <si>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</si>
  <si>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</si>
  <si>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</si>
  <si>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</si>
  <si>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</si>
  <si>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</si>
  <si>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</si>
  <si>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</si>
  <si>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</si>
  <si>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</si>
  <si>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</si>
  <si>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</si>
  <si>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</si>
  <si>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</si>
  <si>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</si>
  <si>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</si>
  <si>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Services</t>
  </si>
  <si>
    <r>
      <rPr>
        <rFont val="Roboto"/>
        <color rgb="FF000000"/>
        <sz val="10.0"/>
      </rPr>
      <t xml:space="preserve">Gross amount from sales of </t>
    </r>
    <r>
      <rPr>
        <rFont val="Roboto"/>
        <color rgb="FF000000"/>
        <sz val="10.0"/>
      </rPr>
      <t>assets other than inventory</t>
    </r>
  </si>
  <si>
    <t>Inkind expenses</t>
  </si>
  <si>
    <t>Rehabilitation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</si>
  <si>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</si>
  <si>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</si>
  <si>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Inkind expense-Animal Supplies</t>
  </si>
  <si>
    <t>Repair &amp; Maintenance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</si>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</sst>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GOLD COUNTRY WILDLIFE RESCUE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1383554</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15272</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1368282</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114023.5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250167</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2.193995098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1185304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1383554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115296.1667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10.28051525</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1383554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115296.1667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2.193995098</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975635</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1009720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0.9662431169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561384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561384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1383554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0.4057550338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561384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2023'!D40</f>
        <v>1074077</v>
      </c>
      <c r="E41" s="164">
        <f t="shared" ref="E41:E44" si="1">D41/$D$44</f>
        <v>0.7763173682</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203558</v>
      </c>
      <c r="E42" s="164">
        <f t="shared" si="1"/>
        <v>0.147126892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105919</v>
      </c>
      <c r="E43" s="164">
        <f t="shared" si="1"/>
        <v>0.07655573978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1383554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1007720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105919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9.514062633</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415463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28920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14.36594053</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1114975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GOLD COUNTRY WILDLIFE RESCUE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1908636.0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277298.0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1908636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580.0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755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9457.0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67</v>
      </c>
      <c r="D39" s="74"/>
      <c r="E39" s="48">
        <v>604.0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604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1919452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GOLD COUNTRY WILDLIFE RESCUE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517873</v>
      </c>
      <c r="D9" s="99">
        <v>378047.0</v>
      </c>
      <c r="E9" s="99">
        <v>72502.0</v>
      </c>
      <c r="F9" s="99">
        <v>67324.0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14636</v>
      </c>
      <c r="D11" s="99">
        <v>8439.0</v>
      </c>
      <c r="E11" s="99">
        <v>4829.0</v>
      </c>
      <c r="F11" s="99">
        <v>1368.0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43026</v>
      </c>
      <c r="D12" s="99">
        <v>31839.0</v>
      </c>
      <c r="E12" s="99">
        <v>6024.0</v>
      </c>
      <c r="F12" s="99">
        <v>5163.0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39960</v>
      </c>
      <c r="D16" s="99">
        <v>0.0</v>
      </c>
      <c r="E16" s="99">
        <v>39960.0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17891</v>
      </c>
      <c r="D20" s="99">
        <v>0.0</v>
      </c>
      <c r="E20" s="99">
        <v>15621.0</v>
      </c>
      <c r="F20" s="99">
        <v>2270.0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65294</v>
      </c>
      <c r="D21" s="99">
        <v>0.0</v>
      </c>
      <c r="E21" s="99">
        <v>0.0</v>
      </c>
      <c r="F21" s="99">
        <v>65294.0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6054</v>
      </c>
      <c r="D22" s="99">
        <v>0.0</v>
      </c>
      <c r="E22" s="99">
        <v>6054.0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13444</v>
      </c>
      <c r="D25" s="99">
        <v>0.0</v>
      </c>
      <c r="E25" s="99">
        <v>13444.0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2353</v>
      </c>
      <c r="D26" s="99">
        <v>1560.0</v>
      </c>
      <c r="E26" s="99">
        <v>793.0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36093</v>
      </c>
      <c r="D31" s="99">
        <v>36093.0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43611</v>
      </c>
      <c r="D32" s="99">
        <v>23814.0</v>
      </c>
      <c r="E32" s="99">
        <v>19797.0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245</v>
      </c>
      <c r="C34" s="98">
        <f t="shared" si="1"/>
        <v>277215</v>
      </c>
      <c r="D34" s="99">
        <v>277215.0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94411</v>
      </c>
      <c r="D35" s="99">
        <v>94411.0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71836</v>
      </c>
      <c r="D36" s="99">
        <v>71836.0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47782</v>
      </c>
      <c r="D37" s="99">
        <v>32772.0</v>
      </c>
      <c r="E37" s="99">
        <v>15010.0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118309</v>
      </c>
      <c r="D38" s="99">
        <v>60654.0</v>
      </c>
      <c r="E38" s="99">
        <v>12871.0</v>
      </c>
      <c r="F38" s="99">
        <v>44784.0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1409788</v>
      </c>
      <c r="D40" s="103">
        <f t="shared" si="2"/>
        <v>1016680</v>
      </c>
      <c r="E40" s="103">
        <f t="shared" si="2"/>
        <v>206905</v>
      </c>
      <c r="F40" s="103">
        <f t="shared" si="2"/>
        <v>186203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GOLD COUNTRY WILDLIFE RESCUE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414732.0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30326.0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183220.0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129.0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7518.0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1434996.0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105513.0</v>
      </c>
      <c r="E12" s="108">
        <f>D11-D12</f>
        <v>1329483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2001.0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1967409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140905.0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7971.0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16322.0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165198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1468962.0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333249.0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1802211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1967409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GOLD COUNTRY WILDLIFE RESCUE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1409788</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36093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1373695</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114474.5833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445058</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3.887832452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1468962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1409788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117482.3333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12.50368424</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1409788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117482.3333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3.887832452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1908636</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1919452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0.9943650584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517873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57662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575535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1409788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0.4082422322</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14636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517873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0.0282617553</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247</v>
      </c>
      <c r="D41" s="75">
        <f>'Expenses 2024'!D40</f>
        <v>1016680</v>
      </c>
      <c r="E41" s="164">
        <f t="shared" ref="E41:E44" si="1">D41/$D$44</f>
        <v>0.7211580748</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206905</v>
      </c>
      <c r="E42" s="164">
        <f t="shared" si="1"/>
        <v>0.1467632013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186203</v>
      </c>
      <c r="E43" s="164">
        <f t="shared" si="1"/>
        <v>0.1320787239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1409788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1908636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186203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10.25029672</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635925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140905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4.513147156</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7971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1967409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0.00405152157</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GOLD COUNTRY WILDLIFE RESCUE</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182</v>
      </c>
      <c r="D5" s="176">
        <f>'Ratios 2022'!D8</f>
        <v>5.958007041</v>
      </c>
      <c r="E5" s="176">
        <f>'Ratios 2023'!D8</f>
        <v>2.193995098</v>
      </c>
      <c r="F5" s="176">
        <f>'Ratios 2024'!D8</f>
        <v>3.887832452</v>
      </c>
      <c r="G5" s="176">
        <f>average(D5:F5)</f>
        <v>4.013278197</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190</v>
      </c>
      <c r="D10" s="148">
        <f>'Ratios 2022'!D14</f>
        <v>11.48424046</v>
      </c>
      <c r="E10" s="148">
        <f>'Ratios 2023'!D14</f>
        <v>10.28051525</v>
      </c>
      <c r="F10" s="148">
        <f>'Ratios 2024'!D14</f>
        <v>12.50368424</v>
      </c>
      <c r="G10" s="176">
        <f>average(D10:F10)</f>
        <v>11.42281332</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0</v>
      </c>
      <c r="E15" s="179">
        <f>'Ratios 2023'!D20</f>
        <v>0</v>
      </c>
      <c r="F15" s="179">
        <f>'Ratios 2024'!D20</f>
        <v>0</v>
      </c>
      <c r="G15" s="176">
        <f>average(D15:F15)</f>
        <v>0</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0.9813371</v>
      </c>
      <c r="E20" s="162">
        <f>'Ratios 2023'!D26</f>
        <v>0.9662431169</v>
      </c>
      <c r="F20" s="162">
        <f>'Ratios 2024'!D26</f>
        <v>0.9943650584</v>
      </c>
      <c r="G20" s="180">
        <f>average(D20:F20)</f>
        <v>0.9806484251</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0.3824984112</v>
      </c>
      <c r="E25" s="162">
        <f>'Ratios 2023'!D33</f>
        <v>0.4057550338</v>
      </c>
      <c r="F25" s="162">
        <f>'Ratios 2024'!D33</f>
        <v>0.4082422322</v>
      </c>
      <c r="G25" s="180">
        <f>average(D25:F25)</f>
        <v>0.3988318924</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0.1092234694</v>
      </c>
      <c r="E30" s="162">
        <f>'Ratios 2023'!D38</f>
        <v>0</v>
      </c>
      <c r="F30" s="162">
        <f>'Ratios 2024'!D38</f>
        <v>0.0282617553</v>
      </c>
      <c r="G30" s="180">
        <f>average(D30:F30)</f>
        <v>0.04582840822</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0.7426944174</v>
      </c>
      <c r="E35" s="162">
        <f>'Ratios 2023'!E41</f>
        <v>0.7763173682</v>
      </c>
      <c r="F35" s="162">
        <f>'Ratios 2024'!E41</f>
        <v>0.7211580748</v>
      </c>
      <c r="G35" s="180">
        <f t="shared" ref="G35:G37" si="1">average(D35:F35)</f>
        <v>0.7467232868</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0.144611482</v>
      </c>
      <c r="E36" s="162">
        <f>'Ratios 2023'!E42</f>
        <v>0.147126892</v>
      </c>
      <c r="F36" s="162">
        <f>'Ratios 2024'!E42</f>
        <v>0.1467632013</v>
      </c>
      <c r="G36" s="180">
        <f t="shared" si="1"/>
        <v>0.1461671918</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0.1126941006</v>
      </c>
      <c r="E37" s="162">
        <f>'Ratios 2023'!E43</f>
        <v>0.07655573978</v>
      </c>
      <c r="F37" s="162">
        <f>'Ratios 2024'!E43</f>
        <v>0.1320787239</v>
      </c>
      <c r="G37" s="180">
        <f t="shared" si="1"/>
        <v>0.1071095214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9.162493497</v>
      </c>
      <c r="E42" s="165">
        <f>'Ratios 2023'!D49</f>
        <v>9.514062633</v>
      </c>
      <c r="F42" s="165">
        <f>'Ratios 2024'!D49</f>
        <v>10.25029672</v>
      </c>
      <c r="G42" s="182">
        <f>average(D42:F42)</f>
        <v>9.642284283</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19.8106248</v>
      </c>
      <c r="E47" s="148">
        <f>'Ratios 2023'!D54</f>
        <v>14.36594053</v>
      </c>
      <c r="F47" s="148">
        <f>'Ratios 2024'!D54</f>
        <v>4.513147156</v>
      </c>
      <c r="G47" s="176">
        <f>average(D47:F47)</f>
        <v>12.89657083</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0.00405152157</v>
      </c>
      <c r="G52" s="184">
        <f>average(D52:F52)</f>
        <v>0.00135050719</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GOLD COUNTRY WILDLIFE RESCUE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GOLD COUNTRY WILDLIFE RESCUE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2351.0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1511792.0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262175.0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1532143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2330.0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5150.0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7480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67</v>
      </c>
      <c r="D39" s="74"/>
      <c r="E39" s="48">
        <v>698.0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698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1540543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GOLD COUNTRY WILDLIFE RESCUE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475667</v>
      </c>
      <c r="D9" s="99">
        <v>307926.0</v>
      </c>
      <c r="E9" s="99">
        <v>56285.0</v>
      </c>
      <c r="F9" s="99">
        <v>111456.0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51954</v>
      </c>
      <c r="D11" s="99">
        <v>37212.0</v>
      </c>
      <c r="E11" s="99">
        <v>4946.0</v>
      </c>
      <c r="F11" s="99">
        <v>9796.0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39942</v>
      </c>
      <c r="D12" s="99">
        <v>25859.0</v>
      </c>
      <c r="E12" s="99">
        <v>4725.0</v>
      </c>
      <c r="F12" s="99">
        <v>9358.0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40765</v>
      </c>
      <c r="D16" s="99">
        <v>0.0</v>
      </c>
      <c r="E16" s="99">
        <v>40765.0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21887</v>
      </c>
      <c r="D20" s="99">
        <v>1557.0</v>
      </c>
      <c r="E20" s="99">
        <v>19767.0</v>
      </c>
      <c r="F20" s="99">
        <v>563.0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21689</v>
      </c>
      <c r="D21" s="99">
        <v>0.0</v>
      </c>
      <c r="E21" s="99">
        <v>21689.0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12082</v>
      </c>
      <c r="D22" s="99">
        <v>0.0</v>
      </c>
      <c r="E22" s="99">
        <v>12082.0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49914</v>
      </c>
      <c r="D25" s="99">
        <v>31526.0</v>
      </c>
      <c r="E25" s="99">
        <v>18388.0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714</v>
      </c>
      <c r="D26" s="99">
        <v>714.0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13013</v>
      </c>
      <c r="D31" s="99">
        <v>0.0</v>
      </c>
      <c r="E31" s="99">
        <v>13013.0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9202</v>
      </c>
      <c r="D32" s="99">
        <v>0.0</v>
      </c>
      <c r="E32" s="99">
        <v>9202.0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338971</v>
      </c>
      <c r="D34" s="99">
        <v>338971.0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222498</v>
      </c>
      <c r="D35" s="99">
        <v>222498.0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110572</v>
      </c>
      <c r="D36" s="99">
        <v>110572.0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23186</v>
      </c>
      <c r="D37" s="99">
        <v>0.0</v>
      </c>
      <c r="E37" s="99">
        <v>0.0</v>
      </c>
      <c r="F37" s="99">
        <v>23186.0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51775</v>
      </c>
      <c r="D38" s="99">
        <v>25198.0</v>
      </c>
      <c r="E38" s="99">
        <v>13717.0</v>
      </c>
      <c r="F38" s="99">
        <v>12860.0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1483831</v>
      </c>
      <c r="D40" s="103">
        <f t="shared" si="2"/>
        <v>1102033</v>
      </c>
      <c r="E40" s="103">
        <f t="shared" si="2"/>
        <v>214579</v>
      </c>
      <c r="F40" s="103">
        <f t="shared" si="2"/>
        <v>167219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GOLD COUNTRY WILDLIFE RESCUE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705262.0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25000.0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367549.0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1546.0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5957.0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752373.0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40904.0</v>
      </c>
      <c r="E12" s="108">
        <f>D11-D12</f>
        <v>711469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1818783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55794.0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25954.0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81748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1420056.0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316979.0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1737035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1818783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GOLD COUNTRY WILDLIFE RESCUE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1483831</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13013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1470818</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122568.1667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730262</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5.958007041</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1420056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1483831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123652.5833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11.48424046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1483831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123652.5833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5.958007041</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1511792</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1540543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0.9813371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475667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91896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567563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1483831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0.3824984112</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51954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475667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0.1092234694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1102033</v>
      </c>
      <c r="E41" s="164">
        <f t="shared" ref="E41:E44" si="1">D41/$D$44</f>
        <v>0.7426944174</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214579</v>
      </c>
      <c r="E42" s="164">
        <f t="shared" si="1"/>
        <v>0.144611482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167219</v>
      </c>
      <c r="E43" s="164">
        <f t="shared" si="1"/>
        <v>0.1126941006</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1483831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1532143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167219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9.162493497</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1105314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55794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19.8106248</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1818783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GOLD COUNTRY WILDLIFE RESCUE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3210.0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28875.0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975635.0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206065.0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1007720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-400.0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1550.0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975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1301.0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-1465.0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-1465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-1465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67</v>
      </c>
      <c r="D39" s="74"/>
      <c r="E39" s="48">
        <v>1189.0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1189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1009720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GOLD COUNTRY WILDLIFE RESCUE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561384</v>
      </c>
      <c r="D9" s="99">
        <v>410875.0</v>
      </c>
      <c r="E9" s="99">
        <v>77956.0</v>
      </c>
      <c r="F9" s="99">
        <v>72553.0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40410</v>
      </c>
      <c r="D16" s="99">
        <v>0.0</v>
      </c>
      <c r="E16" s="99">
        <v>40410.0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10855</v>
      </c>
      <c r="D20" s="99">
        <v>0.0</v>
      </c>
      <c r="E20" s="99">
        <v>10855.0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23784</v>
      </c>
      <c r="D21" s="99">
        <v>0.0</v>
      </c>
      <c r="E21" s="99">
        <v>23784.0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13131</v>
      </c>
      <c r="D25" s="99">
        <v>13131.0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2933</v>
      </c>
      <c r="D26" s="99">
        <v>2875.0</v>
      </c>
      <c r="E26" s="99">
        <v>58.0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15272</v>
      </c>
      <c r="D31" s="99">
        <v>15272.0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11982</v>
      </c>
      <c r="D32" s="99">
        <v>0.0</v>
      </c>
      <c r="E32" s="99">
        <v>11982.0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241</v>
      </c>
      <c r="C34" s="98">
        <f t="shared" si="1"/>
        <v>206065</v>
      </c>
      <c r="D34" s="99">
        <v>206065.0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143738</v>
      </c>
      <c r="D35" s="99">
        <v>143738.0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131054</v>
      </c>
      <c r="D36" s="99">
        <v>131054.0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97800</v>
      </c>
      <c r="D37" s="99">
        <v>97800.0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125146</v>
      </c>
      <c r="D38" s="99">
        <v>53267.0</v>
      </c>
      <c r="E38" s="99">
        <v>38513.0</v>
      </c>
      <c r="F38" s="99">
        <v>33366.0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1383554</v>
      </c>
      <c r="D40" s="103">
        <f t="shared" si="2"/>
        <v>1074077</v>
      </c>
      <c r="E40" s="103">
        <f t="shared" si="2"/>
        <v>203558</v>
      </c>
      <c r="F40" s="103">
        <f t="shared" si="2"/>
        <v>105919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GOLD COUNTRY WILDLIFE RESCUE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222815.0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27352.0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155299.0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129.0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9868.0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753687.0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56176.0</v>
      </c>
      <c r="E12" s="108">
        <f>D11-D12</f>
        <v>697511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2001.0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1114975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28920.0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21438.0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50358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1185304.0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-120687.0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1064617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1114975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