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<sst xmlns="http://schemas.openxmlformats.org/spreadsheetml/2006/main" count="866" uniqueCount="250">
  <si>
    <t>POLITICAL ASYLUM/IMMIGRATION REPRESENTATION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</si>
  <si>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</si>
  <si>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</si>
  <si>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</si>
  <si>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</si>
  <si>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</si>
  <si>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</si>
  <si>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</si>
  <si>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</si>
  <si>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</si>
  <si>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</si>
  <si>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</si>
  <si>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</si>
  <si>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</si>
  <si>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</si>
  <si>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</si>
  <si>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</si>
  <si>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</si>
  <si>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</si>
  <si>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</si>
  <si>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</si>
  <si>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</si>
  <si>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</si>
  <si>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</si>
  <si>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</si>
  <si>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</si>
  <si>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</si>
  <si>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</si>
  <si>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</si>
  <si>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</si>
  <si>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</si>
  <si>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</si>
  <si>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</si>
  <si>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</si>
  <si>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</si>
  <si>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</si>
  <si>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</si>
  <si>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</si>
  <si>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</si>
  <si>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</si>
  <si>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</si>
  <si>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</si>
  <si>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</si>
  <si>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</si>
  <si>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</si>
  <si>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</si>
  <si>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</si>
  <si>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</si>
  <si>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</si>
  <si>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</si>
  <si>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</si>
  <si>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</si>
  <si>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</si>
  <si>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</si>
  <si>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</si>
  <si>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</si>
  <si>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</si>
  <si>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</si>
  <si>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</si>
  <si>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</si>
  <si>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</si>
  <si>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</si>
  <si>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</si>
  <si>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</si>
  <si>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</si>
  <si>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</si>
  <si>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</si>
  <si>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</si>
  <si>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</si>
  <si>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</si>
  <si>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</si>
  <si>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</si>
  <si>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</si>
  <si>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</si>
  <si>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</si>
  <si>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</si>
  <si>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</si>
  <si>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</si>
  <si>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</si>
  <si>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</si>
  <si>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</si>
  <si>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</si>
  <si>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</si>
  <si>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</si>
  <si>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</si>
  <si>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</si>
  <si>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</si>
  <si>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</si>
  <si>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</si>
  <si>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</si>
  <si>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</si>
  <si>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</si>
  <si>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</si>
  <si>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</si>
  <si>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</si>
  <si>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</si>
  <si>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</si>
  <si>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</si>
  <si>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</si>
  <si>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</si>
  <si>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</si>
  <si>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</si>
  <si>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</si>
  <si>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</si>
  <si>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</si>
  <si>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</si>
  <si>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</si>
  <si>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</si>
  <si>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</si>
  <si>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</si>
  <si>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</si>
  <si>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</si>
  <si>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</si>
  <si>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</si>
  <si>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</si>
  <si>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</si>
  <si>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</si>
  <si>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</si>
  <si>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</si>
  <si>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</si>
  <si>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</si>
  <si>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</si>
  <si>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</si>
  <si>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</si>
  <si>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</si>
  <si>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</si>
  <si>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</si>
  <si>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</si>
  <si>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</si>
  <si>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</si>
  <si>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</si>
  <si>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</si>
  <si>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</si>
  <si>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t>
  </si>
  <si>
    <t>UTILITIES</t>
  </si>
  <si>
    <t xml:space="preserve"> TRAINING</t>
  </si>
  <si>
    <t>CLIENT COSTS AND LIBRAR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</si>
  <si>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</si>
  <si>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</si>
  <si>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</si>
  <si>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</si>
  <si>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</si>
  <si>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</si>
  <si>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</si>
  <si>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</si>
  <si>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</si>
  <si>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</si>
  <si>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</si>
  <si>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</si>
  <si>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</si>
  <si>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</si>
  <si>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</si>
  <si>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</si>
  <si>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</si>
  <si>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</si>
  <si>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</si>
  <si>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</si>
  <si>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</si>
  <si>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</si>
  <si>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</si>
  <si>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</si>
  <si>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</si>
  <si>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</si>
  <si>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</si>
  <si>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</si>
  <si>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</si>
  <si>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</si>
  <si>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</si>
  <si>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</si>
  <si>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</si>
  <si>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</si>
  <si>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</si>
  <si>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</si>
  <si>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</si>
  <si>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</si>
  <si>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</si>
  <si>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</si>
  <si>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</si>
  <si>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</si>
  <si>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</si>
  <si>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</si>
  <si>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</si>
  <si>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</si>
  <si>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</si>
  <si>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</si>
  <si>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</si>
  <si>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</si>
  <si>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</si>
  <si>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</si>
  <si>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</si>
  <si>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</si>
  <si>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</si>
  <si>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</si>
  <si>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</si>
  <si>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</si>
  <si>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</si>
  <si>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</si>
  <si>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</si>
  <si>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</si>
  <si>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</si>
  <si>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</si>
  <si>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</si>
  <si>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</si>
  <si>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</si>
  <si>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</si>
  <si>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</si>
  <si>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</si>
  <si>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</si>
  <si>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</si>
  <si>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</si>
  <si>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</si>
  <si>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</si>
  <si>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</si>
  <si>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</si>
  <si>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</si>
  <si>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</si>
  <si>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</si>
  <si>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</si>
  <si>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</si>
  <si>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</si>
  <si>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</si>
  <si>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</si>
  <si>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</si>
  <si>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</si>
  <si>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</si>
  <si>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</si>
  <si>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</si>
  <si>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</si>
  <si>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</si>
  <si>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</si>
  <si>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</si>
  <si>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</si>
  <si>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</si>
  <si>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</si>
  <si>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</si>
  <si>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</si>
  <si>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</si>
  <si>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SERVICE FEE INCOME</t>
  </si>
  <si>
    <r>
      <rPr>
        <rFont val="Roboto"/>
        <color rgb="FF000000"/>
        <sz val="10.0"/>
      </rPr>
      <t xml:space="preserve">Gross amount from sales of </t>
    </r>
    <r>
      <rPr>
        <rFont val="Roboto"/>
        <color rgb="FF000000"/>
        <sz val="10.0"/>
      </rPr>
      <t>assets other than inventory</t>
    </r>
  </si>
  <si>
    <t>TRAINING</t>
  </si>
  <si>
    <t xml:space="preserve"> MISCELLANEOUS FEES AND</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</si>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</sst>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POLITICAL ASYLUM/IMMIGRATION REPRESENTATION PROJECT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2073893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5478</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2068415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172367.9167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573406</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3.326639963</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3591898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2073893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172824.4167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20.78351005</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2873054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2073893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172824.4167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16.62412092</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19.95076088</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2130131</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2587319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0.8232966248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1336256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280920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1617176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2073893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0.7797779345</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169629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1336256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0.1269434899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2023'!D40</f>
        <v>1570005</v>
      </c>
      <c r="E41" s="164">
        <f t="shared" ref="E41:E44" si="1">D41/$D$44</f>
        <v>0.7570327881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400759</v>
      </c>
      <c r="E42" s="164">
        <f t="shared" si="1"/>
        <v>0.1932399598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103129</v>
      </c>
      <c r="E43" s="164">
        <f t="shared" si="1"/>
        <v>0.04972725208</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2073893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2176523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103129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21.10485896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920633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222023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4.146565896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4097813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POLITICAL ASYLUM/IMMIGRATION REPRESENTATION PROJECT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2453072.0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2468072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112616.0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16290.0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-16290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2564398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POLITICAL ASYLUM/IMMIGRATION REPRESENTATION PROJECT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162176</v>
      </c>
      <c r="D7" s="99">
        <v>139471.0</v>
      </c>
      <c r="E7" s="99">
        <v>12974.0</v>
      </c>
      <c r="F7" s="99">
        <v>9731.0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1354982</v>
      </c>
      <c r="D9" s="99">
        <v>1165285.0</v>
      </c>
      <c r="E9" s="99">
        <v>108399.0</v>
      </c>
      <c r="F9" s="99">
        <v>81298.0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43367</v>
      </c>
      <c r="D10" s="99">
        <v>31658.0</v>
      </c>
      <c r="E10" s="99">
        <v>8240.0</v>
      </c>
      <c r="F10" s="99">
        <v>3469.0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191370</v>
      </c>
      <c r="D11" s="99">
        <v>139700.0</v>
      </c>
      <c r="E11" s="99">
        <v>36360.0</v>
      </c>
      <c r="F11" s="99">
        <v>15310.0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123994</v>
      </c>
      <c r="D12" s="99">
        <v>100435.0</v>
      </c>
      <c r="E12" s="99">
        <v>17359.0</v>
      </c>
      <c r="F12" s="99">
        <v>6200.0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300409</v>
      </c>
      <c r="D14" s="99">
        <v>90123.0</v>
      </c>
      <c r="E14" s="99">
        <v>207282.0</v>
      </c>
      <c r="F14" s="99">
        <v>3004.0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33740</v>
      </c>
      <c r="D16" s="99">
        <v>0.0</v>
      </c>
      <c r="E16" s="99">
        <v>33740.0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54246</v>
      </c>
      <c r="D22" s="99">
        <v>40685.0</v>
      </c>
      <c r="E22" s="99">
        <v>11934.0</v>
      </c>
      <c r="F22" s="99">
        <v>1627.0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75392</v>
      </c>
      <c r="D25" s="99">
        <v>45235.0</v>
      </c>
      <c r="E25" s="99">
        <v>30157.0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17633</v>
      </c>
      <c r="D26" s="99">
        <v>16751.0</v>
      </c>
      <c r="E26" s="99">
        <v>882.0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6228</v>
      </c>
      <c r="D31" s="99">
        <v>0.0</v>
      </c>
      <c r="E31" s="99">
        <v>6228.0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28004</v>
      </c>
      <c r="D32" s="99">
        <v>16522.0</v>
      </c>
      <c r="E32" s="99">
        <v>11482.0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239</v>
      </c>
      <c r="C34" s="98">
        <f t="shared" si="1"/>
        <v>12882</v>
      </c>
      <c r="D34" s="99">
        <v>11980.0</v>
      </c>
      <c r="E34" s="99">
        <v>773.0</v>
      </c>
      <c r="F34" s="99">
        <v>129.0</v>
      </c>
      <c r="G34" s="43"/>
      <c r="H34" s="43"/>
      <c r="I34" s="43"/>
      <c r="J34" s="43"/>
      <c r="K34" s="43"/>
      <c r="L34" s="43"/>
      <c r="M34" s="43"/>
      <c r="N34" s="43"/>
      <c r="O34" s="43"/>
      <c r="P34" s="43"/>
      <c r="Q34" s="43"/>
      <c r="R34" s="43"/>
      <c r="S34" s="43"/>
      <c r="T34" s="43"/>
      <c r="U34" s="43"/>
      <c r="V34" s="43"/>
      <c r="W34" s="43"/>
      <c r="X34" s="43"/>
      <c r="Y34" s="43"/>
      <c r="Z34" s="43"/>
    </row>
    <row r="35">
      <c r="A35" s="45" t="s">
        <v>48</v>
      </c>
      <c r="B35" s="102" t="s">
        <v>133</v>
      </c>
      <c r="C35" s="98">
        <f t="shared" si="1"/>
        <v>11492</v>
      </c>
      <c r="D35" s="99">
        <v>11492.0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134</v>
      </c>
      <c r="C36" s="98">
        <f t="shared" si="1"/>
        <v>7903</v>
      </c>
      <c r="D36" s="99">
        <v>4742.0</v>
      </c>
      <c r="E36" s="99">
        <v>3161.0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2423818</v>
      </c>
      <c r="D40" s="103">
        <f t="shared" si="2"/>
        <v>1814079</v>
      </c>
      <c r="E40" s="103">
        <f t="shared" si="2"/>
        <v>488971</v>
      </c>
      <c r="F40" s="103">
        <f t="shared" si="2"/>
        <v>120768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POLITICAL ASYLUM/IMMIGRATION REPRESENTATION PROJECT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230247.0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465861.0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95204.0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64852.0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67210.0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54236.0</v>
      </c>
      <c r="E12" s="108">
        <f>D11-D12</f>
        <v>12974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3477865.0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222328.0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4569331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80733.0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379917.0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222230.0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682880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3886451.0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3886451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4569331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POLITICAL ASYLUM/IMMIGRATION REPRESENTATION PROJECT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2423818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6228</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2417590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201465.8333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696108</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3.455216145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3886451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2423818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201984.8333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19.24130112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3477865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2423818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201984.8333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17.21844627</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20.67366241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2453072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2564398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0.9565878619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1517158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358731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1875889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2423818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0.77393971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234737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1517158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0.1547215254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243</v>
      </c>
      <c r="D41" s="75">
        <f>'Expenses 2024'!D40</f>
        <v>1814079</v>
      </c>
      <c r="E41" s="164">
        <f t="shared" ref="E41:E44" si="1">D41/$D$44</f>
        <v>0.7484386204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488971</v>
      </c>
      <c r="E42" s="164">
        <f t="shared" si="1"/>
        <v>0.2017358564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120768</v>
      </c>
      <c r="E43" s="164">
        <f t="shared" si="1"/>
        <v>0.0498255232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2423818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2468072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120768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20.43647324</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856164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460650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1.858599805</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4569331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POLITICAL ASYLUM/IMMIGRATION REPRESENTATION PROJECT</v>
      </c>
      <c r="B1" s="2" t="s">
        <v>244</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8"/>
      <c r="B5" s="49"/>
      <c r="C5" s="147" t="s">
        <v>180</v>
      </c>
      <c r="D5" s="176">
        <f>'Ratios 2022'!D8</f>
        <v>4.183554192</v>
      </c>
      <c r="E5" s="176">
        <f>'Ratios 2023'!D8</f>
        <v>3.326639963</v>
      </c>
      <c r="F5" s="176">
        <f>'Ratios 2024'!D8</f>
        <v>3.455216145</v>
      </c>
      <c r="G5" s="176">
        <f>average(D5:F5)</f>
        <v>3.655136767</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8"/>
      <c r="B10" s="49"/>
      <c r="C10" s="147" t="s">
        <v>188</v>
      </c>
      <c r="D10" s="148">
        <f>'Ratios 2022'!D14</f>
        <v>20.17062081</v>
      </c>
      <c r="E10" s="148">
        <f>'Ratios 2023'!D14</f>
        <v>20.78351005</v>
      </c>
      <c r="F10" s="148">
        <f>'Ratios 2024'!D14</f>
        <v>19.24130112</v>
      </c>
      <c r="G10" s="176">
        <f>average(D10:F10)</f>
        <v>20.06514399</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15.95883456</v>
      </c>
      <c r="E15" s="179">
        <f>'Ratios 2023'!D20</f>
        <v>16.62412092</v>
      </c>
      <c r="F15" s="179">
        <f>'Ratios 2024'!D20</f>
        <v>17.21844627</v>
      </c>
      <c r="G15" s="176">
        <f>average(D15:F15)</f>
        <v>16.60046725</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0.8473494686</v>
      </c>
      <c r="E20" s="162">
        <f>'Ratios 2023'!D26</f>
        <v>0.8232966248</v>
      </c>
      <c r="F20" s="162">
        <f>'Ratios 2024'!D26</f>
        <v>0.9565878619</v>
      </c>
      <c r="G20" s="180">
        <f>average(D20:F20)</f>
        <v>0.8757446518</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0.8286436352</v>
      </c>
      <c r="E25" s="162">
        <f>'Ratios 2023'!D33</f>
        <v>0.7797779345</v>
      </c>
      <c r="F25" s="162">
        <f>'Ratios 2024'!D33</f>
        <v>0.77393971</v>
      </c>
      <c r="G25" s="180">
        <f>average(D25:F25)</f>
        <v>0.7941204266</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0.1259949617</v>
      </c>
      <c r="E30" s="162">
        <f>'Ratios 2023'!D38</f>
        <v>0.1269434899</v>
      </c>
      <c r="F30" s="162">
        <f>'Ratios 2024'!D38</f>
        <v>0.1547215254</v>
      </c>
      <c r="G30" s="180">
        <f>average(D30:F30)</f>
        <v>0.135886659</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8"/>
      <c r="B35" s="49"/>
      <c r="C35" s="147" t="s">
        <v>249</v>
      </c>
      <c r="D35" s="162">
        <f>'Ratios 2022'!E41</f>
        <v>0.8133386101</v>
      </c>
      <c r="E35" s="162">
        <f>'Ratios 2023'!E41</f>
        <v>0.7570327881</v>
      </c>
      <c r="F35" s="162">
        <f>'Ratios 2024'!E41</f>
        <v>0.7484386204</v>
      </c>
      <c r="G35" s="180">
        <f t="shared" ref="G35:G37" si="1">average(D35:F35)</f>
        <v>0.7729366728</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0.1866613899</v>
      </c>
      <c r="E36" s="162">
        <f>'Ratios 2023'!E42</f>
        <v>0.1932399598</v>
      </c>
      <c r="F36" s="162">
        <f>'Ratios 2024'!E42</f>
        <v>0.2017358564</v>
      </c>
      <c r="G36" s="180">
        <f t="shared" si="1"/>
        <v>0.1938790687</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v>
      </c>
      <c r="E37" s="162">
        <f>'Ratios 2023'!E43</f>
        <v>0.04972725208</v>
      </c>
      <c r="F37" s="162">
        <f>'Ratios 2024'!E43</f>
        <v>0.0498255232</v>
      </c>
      <c r="G37" s="180">
        <f t="shared" si="1"/>
        <v>0.03318425843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8"/>
      <c r="B42" s="49"/>
      <c r="C42" s="147" t="s">
        <v>223</v>
      </c>
      <c r="D42" s="165" t="str">
        <f>'Ratios 2022'!D49</f>
        <v>$0</v>
      </c>
      <c r="E42" s="165">
        <f>'Ratios 2023'!D49</f>
        <v>21.10485896</v>
      </c>
      <c r="F42" s="165">
        <f>'Ratios 2024'!D49</f>
        <v>20.43647324</v>
      </c>
      <c r="G42" s="182">
        <f>average(D42:F42)</f>
        <v>20.7706661</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3.596587917</v>
      </c>
      <c r="E47" s="148">
        <f>'Ratios 2023'!D54</f>
        <v>4.146565896</v>
      </c>
      <c r="F47" s="148">
        <f>'Ratios 2024'!D54</f>
        <v>1.858599805</v>
      </c>
      <c r="G47" s="176">
        <f>average(D47:F47)</f>
        <v>3.200584539</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POLITICAL ASYLUM/IMMIGRATION REPRESENTATION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POLITICAL ASYLUM/IMMIGRATION REPRESENTATION PROJECT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1752367.0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1752367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55150.0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50530.0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50000.0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530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530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302185.0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42175.0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260010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2068057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POLITICAL ASYLUM/IMMIGRATION REPRESENTATION PROJECT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155769</v>
      </c>
      <c r="D7" s="99">
        <v>117769.0</v>
      </c>
      <c r="E7" s="99">
        <v>38000.0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1017643</v>
      </c>
      <c r="D9" s="99">
        <v>912643.0</v>
      </c>
      <c r="E9" s="99">
        <v>105000.0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147844</v>
      </c>
      <c r="D11" s="99">
        <v>123844.0</v>
      </c>
      <c r="E11" s="99">
        <v>24000.0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100457</v>
      </c>
      <c r="D12" s="99">
        <v>80366.0</v>
      </c>
      <c r="E12" s="99">
        <v>20091.0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26701</v>
      </c>
      <c r="D16" s="99">
        <v>0.0</v>
      </c>
      <c r="E16" s="99">
        <v>26701.0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94838</v>
      </c>
      <c r="D20" s="99">
        <v>38627.0</v>
      </c>
      <c r="E20" s="99">
        <v>56211.0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28755</v>
      </c>
      <c r="D22" s="99">
        <v>28500.0</v>
      </c>
      <c r="E22" s="99">
        <v>255.0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10555</v>
      </c>
      <c r="D23" s="99">
        <v>4299.0</v>
      </c>
      <c r="E23" s="99">
        <v>6256.0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75392</v>
      </c>
      <c r="D25" s="99">
        <v>66500.0</v>
      </c>
      <c r="E25" s="99">
        <v>8892.0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8529</v>
      </c>
      <c r="D26" s="99">
        <v>7750.0</v>
      </c>
      <c r="E26" s="99">
        <v>779.0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1124</v>
      </c>
      <c r="D28" s="99">
        <v>458.0</v>
      </c>
      <c r="E28" s="99">
        <v>666.0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4892</v>
      </c>
      <c r="D31" s="99">
        <v>0.0</v>
      </c>
      <c r="E31" s="99">
        <v>4892.0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19021</v>
      </c>
      <c r="D32" s="99">
        <v>0.0</v>
      </c>
      <c r="E32" s="99">
        <v>19021.0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7637</v>
      </c>
      <c r="D34" s="99">
        <v>7637.0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7140</v>
      </c>
      <c r="D35" s="99">
        <v>0.0</v>
      </c>
      <c r="E35" s="99">
        <v>7140.0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5445</v>
      </c>
      <c r="D36" s="99">
        <v>5445.0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1428</v>
      </c>
      <c r="D37" s="99">
        <v>582.0</v>
      </c>
      <c r="E37" s="99">
        <v>846.0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2541</v>
      </c>
      <c r="D38" s="99">
        <v>1034.0</v>
      </c>
      <c r="E38" s="99">
        <v>1507.0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1715711</v>
      </c>
      <c r="D40" s="103">
        <f t="shared" si="2"/>
        <v>1395454</v>
      </c>
      <c r="E40" s="103">
        <f t="shared" si="2"/>
        <v>320257</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POLITICAL ASYLUM/IMMIGRATION REPRESENTATION PROJECT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199390.0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397052.0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179292.0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30211.0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59157.0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42530.0</v>
      </c>
      <c r="E12" s="108">
        <f>D11-D12</f>
        <v>16627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2281729.0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348962.0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3453263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48336.0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175750.0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345264.0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569350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2883913.0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2883913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3453263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POLITICAL ASYLUM/IMMIGRATION REPRESENTATION PROJECT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1715711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4892</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1710819</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142568.25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596442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4.183554192</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2883913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1715711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142975.9167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20.17062081</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2281729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1715711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142975.9167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15.95883456</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20.14238875</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1752367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2068057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0.8473494686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1173412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248301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1421713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1715711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0.8286436352</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147844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1173412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0.1259949617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1395454</v>
      </c>
      <c r="E41" s="164">
        <f t="shared" ref="E41:E44" si="1">D41/$D$44</f>
        <v>0.8133386101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320257</v>
      </c>
      <c r="E42" s="164">
        <f t="shared" si="1"/>
        <v>0.1866613899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1715711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1752367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t="str">
        <f>if(D48=0, "$0",D47/D48)</f>
        <v>$0</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805945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224086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3.596587917</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3453263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POLITICAL ASYLUM/IMMIGRATION REPRESENTATION PROJECT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16392.0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2130131.0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2176523</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25000.0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25000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72269.0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351896.0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38369.0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313527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2587319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POLITICAL ASYLUM/IMMIGRATION REPRESENTATION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159403</v>
      </c>
      <c r="D7" s="99">
        <v>87672.0</v>
      </c>
      <c r="E7" s="99">
        <v>55791.0</v>
      </c>
      <c r="F7" s="99">
        <v>15940.0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1176853</v>
      </c>
      <c r="D9" s="99">
        <v>1061509.0</v>
      </c>
      <c r="E9" s="99">
        <v>51109.0</v>
      </c>
      <c r="F9" s="99">
        <v>64235.0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169629</v>
      </c>
      <c r="D11" s="99">
        <v>123829.0</v>
      </c>
      <c r="E11" s="99">
        <v>32230.0</v>
      </c>
      <c r="F11" s="99">
        <v>13570.0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111291</v>
      </c>
      <c r="D12" s="99">
        <v>90145.0</v>
      </c>
      <c r="E12" s="99">
        <v>15581.0</v>
      </c>
      <c r="F12" s="99">
        <v>5565.0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3126</v>
      </c>
      <c r="D15" s="99">
        <v>3126.0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31290</v>
      </c>
      <c r="D16" s="99">
        <v>0.0</v>
      </c>
      <c r="E16" s="99">
        <v>31290.0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203944</v>
      </c>
      <c r="D20" s="99">
        <v>61183.0</v>
      </c>
      <c r="E20" s="99">
        <v>140722.0</v>
      </c>
      <c r="F20" s="99">
        <v>2039.0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51592</v>
      </c>
      <c r="D22" s="99">
        <v>38694.0</v>
      </c>
      <c r="E22" s="99">
        <v>11350.0</v>
      </c>
      <c r="F22" s="99">
        <v>1548.0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7310</v>
      </c>
      <c r="D23" s="99">
        <v>2193.0</v>
      </c>
      <c r="E23" s="99">
        <v>5044.0</v>
      </c>
      <c r="F23" s="99">
        <v>73.0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75392</v>
      </c>
      <c r="D25" s="99">
        <v>45235.0</v>
      </c>
      <c r="E25" s="99">
        <v>30157.0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15526</v>
      </c>
      <c r="D26" s="99">
        <v>14750.0</v>
      </c>
      <c r="E26" s="99">
        <v>776.0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5478</v>
      </c>
      <c r="D31" s="99">
        <v>0.0</v>
      </c>
      <c r="E31" s="99">
        <v>5478.0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30493</v>
      </c>
      <c r="D32" s="99">
        <v>17991.0</v>
      </c>
      <c r="E32" s="99">
        <v>12502.0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9437</v>
      </c>
      <c r="D34" s="99">
        <v>9437.0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8083</v>
      </c>
      <c r="D35" s="99">
        <v>7517.0</v>
      </c>
      <c r="E35" s="99">
        <v>485.0</v>
      </c>
      <c r="F35" s="99">
        <v>81.0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7678</v>
      </c>
      <c r="D36" s="99">
        <v>2303.0</v>
      </c>
      <c r="E36" s="99">
        <v>5297.0</v>
      </c>
      <c r="F36" s="99">
        <v>78.0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7368</v>
      </c>
      <c r="D37" s="99">
        <v>4421.0</v>
      </c>
      <c r="E37" s="99">
        <v>2947.0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2073893</v>
      </c>
      <c r="D40" s="103">
        <f t="shared" si="2"/>
        <v>1570005</v>
      </c>
      <c r="E40" s="103">
        <f t="shared" si="2"/>
        <v>400759</v>
      </c>
      <c r="F40" s="103">
        <f t="shared" si="2"/>
        <v>103129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POLITICAL ASYLUM/IMMIGRATION REPRESENTATION PROJECT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159077.0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414329.0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104327.0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134946.0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107954.0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67210.0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48008.0</v>
      </c>
      <c r="E12" s="108">
        <f>D11-D12</f>
        <v>19202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2873054.0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284924.0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4097813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68106.0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153917.0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283892.0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505915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3591898.0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3591898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4097813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