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<sst xmlns="http://schemas.openxmlformats.org/spreadsheetml/2006/main" count="861" uniqueCount="250">
  <si>
    <t>BLACK MEN TEACH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</si>
  <si>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</si>
  <si>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</si>
  <si>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</si>
  <si>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</si>
  <si>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</si>
  <si>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</si>
  <si>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</si>
  <si>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</si>
  <si>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</si>
  <si>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</si>
  <si>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</si>
  <si>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</si>
  <si>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</si>
  <si>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</si>
  <si>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</si>
  <si>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</si>
  <si>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</si>
  <si>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</si>
  <si>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</si>
  <si>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</si>
  <si>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</si>
  <si>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</si>
  <si>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</si>
  <si>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</si>
  <si>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</si>
  <si>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</si>
  <si>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</si>
  <si>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</si>
  <si>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</si>
  <si>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</si>
  <si>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</si>
  <si>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</si>
  <si>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</si>
  <si>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</si>
  <si>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</si>
  <si>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</si>
  <si>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</si>
  <si>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</si>
  <si>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</si>
  <si>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</si>
  <si>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</si>
  <si>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</si>
  <si>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</si>
  <si>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</si>
  <si>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</si>
  <si>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</si>
  <si>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</si>
  <si>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</si>
  <si>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</si>
  <si>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</si>
  <si>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</si>
  <si>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</si>
  <si>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</si>
  <si>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</si>
  <si>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</si>
  <si>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</si>
  <si>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</si>
  <si>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</si>
  <si>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</si>
  <si>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</si>
  <si>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</si>
  <si>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</si>
  <si>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</si>
  <si>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</si>
  <si>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</si>
  <si>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</si>
  <si>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</si>
  <si>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</si>
  <si>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</si>
  <si>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</si>
  <si>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</si>
  <si>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</si>
  <si>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</si>
  <si>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</si>
  <si>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</si>
  <si>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</si>
  <si>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</si>
  <si>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</si>
  <si>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</si>
  <si>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</si>
  <si>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</si>
  <si>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</si>
  <si>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</si>
  <si>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</si>
  <si>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</si>
  <si>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</si>
  <si>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</si>
  <si>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</si>
  <si>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</si>
  <si>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</si>
  <si>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</si>
  <si>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</si>
  <si>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</si>
  <si>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</si>
  <si>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</si>
  <si>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</si>
  <si>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</si>
  <si>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</si>
  <si>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</si>
  <si>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</si>
  <si>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</si>
  <si>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</si>
  <si>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</si>
  <si>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</si>
  <si>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</si>
  <si>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</si>
  <si>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</si>
  <si>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</si>
  <si>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</si>
  <si>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</si>
  <si>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</si>
  <si>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</si>
  <si>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</si>
  <si>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</si>
  <si>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</si>
  <si>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</si>
  <si>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</si>
  <si>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</si>
  <si>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</si>
  <si>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</si>
  <si>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</si>
  <si>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</si>
  <si>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</si>
  <si>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</si>
  <si>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</si>
  <si>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</si>
  <si>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</si>
  <si>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</si>
  <si>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</si>
  <si>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</si>
  <si>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</si>
  <si>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</si>
  <si>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Professional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</si>
  <si>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</si>
  <si>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</si>
  <si>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</si>
  <si>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</si>
  <si>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</si>
  <si>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</si>
  <si>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</si>
  <si>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</si>
  <si>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</si>
  <si>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</si>
  <si>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</si>
  <si>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</si>
  <si>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</si>
  <si>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</si>
  <si>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</si>
  <si>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</si>
  <si>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</si>
  <si>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</si>
  <si>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</si>
  <si>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</si>
  <si>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</si>
  <si>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</si>
  <si>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</si>
  <si>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</si>
  <si>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</si>
  <si>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</si>
  <si>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</si>
  <si>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</si>
  <si>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</si>
  <si>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</si>
  <si>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</si>
  <si>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</si>
  <si>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</si>
  <si>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</si>
  <si>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</si>
  <si>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</si>
  <si>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</si>
  <si>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</si>
  <si>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</si>
  <si>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</si>
  <si>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</si>
  <si>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</si>
  <si>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</si>
  <si>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</si>
  <si>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</si>
  <si>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</si>
  <si>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</si>
  <si>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</si>
  <si>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</si>
  <si>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</si>
  <si>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</si>
  <si>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</si>
  <si>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</si>
  <si>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</si>
  <si>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</si>
  <si>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</si>
  <si>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</si>
  <si>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</si>
  <si>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</si>
  <si>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</si>
  <si>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</si>
  <si>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</si>
  <si>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</si>
  <si>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</si>
  <si>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</si>
  <si>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</si>
  <si>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</si>
  <si>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</si>
  <si>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</si>
  <si>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</si>
  <si>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</si>
  <si>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</si>
  <si>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</si>
  <si>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</si>
  <si>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</si>
  <si>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</si>
  <si>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</si>
  <si>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</si>
  <si>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</si>
  <si>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</si>
  <si>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</si>
  <si>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</si>
  <si>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</si>
  <si>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</si>
  <si>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</si>
  <si>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</si>
  <si>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</si>
  <si>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</si>
  <si>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</si>
  <si>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</si>
  <si>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</si>
  <si>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</si>
  <si>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</si>
  <si>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</si>
  <si>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</si>
  <si>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</si>
  <si>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</si>
  <si>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</si>
  <si>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</si>
  <si>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</si>
  <si>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</si>
  <si>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Professional Development</t>
  </si>
  <si>
    <t>Miscellaneous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</si>
  <si>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</si>
  <si>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</si>
  <si>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Community building initiative</t>
  </si>
  <si>
    <t>Support for college students including workshops</t>
  </si>
  <si>
    <t>Support for teachers including workshops</t>
  </si>
  <si>
    <t>Support for high school students including teen summit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</si>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</sst>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BLACK MEN TEACH</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2022'!C40</f>
        <v>1197873</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1197873</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99822.75</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2022'!E2+'Balance Sheet 2022'!E3</f>
        <v>3167580</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31.73204505</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2022'!E30</f>
        <v>2790123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2022'!C40</f>
        <v>1197873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99822.75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27.95077274</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2022'!C40</f>
        <v>1197873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99822.75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31.73204505</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2022'!E2:E7,'Revenues 2022'!F10:F15)</f>
        <v>1633515</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2022'!F44</f>
        <v>2189962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0.745910203</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2022'!C7:C9)</f>
        <v>152602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2022'!C10:C12)</f>
        <v>232198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384800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2022'!C40</f>
        <v>1197873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0.3212360576</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2022'!C10:C11)</f>
        <v>219050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2022'!C7:C9)</f>
        <v>152602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1.435433349</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237</v>
      </c>
      <c r="D41" s="75">
        <f>'Expenses 2022'!D40</f>
        <v>879224</v>
      </c>
      <c r="E41" s="165">
        <f t="shared" ref="E41:E44" si="1">D41/$D$44</f>
        <v>0.7339876598</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2022'!E40</f>
        <v>144126</v>
      </c>
      <c r="E42" s="165">
        <f t="shared" si="1"/>
        <v>0.1203182641</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2022'!F40</f>
        <v>174523</v>
      </c>
      <c r="E43" s="165">
        <f t="shared" si="1"/>
        <v>0.1456940761</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1197873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2022'!F9</f>
        <v>2100721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2022'!F40</f>
        <v>174523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12.03692923</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2022'!E2:E10)</f>
        <v>4063839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2022'!E19:E22)</f>
        <v>55293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73.4964462</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2022'!E18</f>
        <v>4079646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BLACK MEN TEACH</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191623.0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447598.0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1473828.0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2113049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181792.0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57000.0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138817.0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-81817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2213024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BLACK MEN TEACH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375767</v>
      </c>
      <c r="D4" s="99">
        <v>375767.0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166106</v>
      </c>
      <c r="D7" s="99">
        <v>124579.0</v>
      </c>
      <c r="E7" s="99">
        <v>16611.0</v>
      </c>
      <c r="F7" s="99">
        <v>24916.0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384017</v>
      </c>
      <c r="D9" s="99">
        <v>282909.0</v>
      </c>
      <c r="E9" s="99">
        <v>101108.0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17971</v>
      </c>
      <c r="D10" s="99">
        <v>12400.0</v>
      </c>
      <c r="E10" s="99">
        <v>5571.0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21750</v>
      </c>
      <c r="D11" s="99">
        <v>17654.0</v>
      </c>
      <c r="E11" s="99">
        <v>3318.0</v>
      </c>
      <c r="F11" s="99">
        <v>778.0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43430</v>
      </c>
      <c r="D12" s="99">
        <v>29967.0</v>
      </c>
      <c r="E12" s="99">
        <v>13463.0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29333</v>
      </c>
      <c r="D14" s="99">
        <v>22000.0</v>
      </c>
      <c r="E14" s="99">
        <v>7333.0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25678</v>
      </c>
      <c r="D16" s="99">
        <v>0.0</v>
      </c>
      <c r="E16" s="99">
        <v>25678.0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155346</v>
      </c>
      <c r="D18" s="99">
        <v>0.0</v>
      </c>
      <c r="E18" s="99">
        <v>0.0</v>
      </c>
      <c r="F18" s="99">
        <v>155346.0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67643</v>
      </c>
      <c r="D20" s="99">
        <v>40697.0</v>
      </c>
      <c r="E20" s="99">
        <v>18169.0</v>
      </c>
      <c r="F20" s="99">
        <v>8777.0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33199</v>
      </c>
      <c r="D21" s="99">
        <v>27753.0</v>
      </c>
      <c r="E21" s="99">
        <v>2436.0</v>
      </c>
      <c r="F21" s="99">
        <v>3010.0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7413</v>
      </c>
      <c r="D22" s="99">
        <v>5026.0</v>
      </c>
      <c r="E22" s="99">
        <v>1229.0</v>
      </c>
      <c r="F22" s="99">
        <v>1158.0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15451</v>
      </c>
      <c r="D23" s="99">
        <v>10661.0</v>
      </c>
      <c r="E23" s="99">
        <v>2472.0</v>
      </c>
      <c r="F23" s="99">
        <v>2318.0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28999</v>
      </c>
      <c r="D25" s="99">
        <v>20009.0</v>
      </c>
      <c r="E25" s="99">
        <v>4640.0</v>
      </c>
      <c r="F25" s="99">
        <v>4350.0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13935</v>
      </c>
      <c r="D26" s="99">
        <v>13128.0</v>
      </c>
      <c r="E26" s="99">
        <v>621.0</v>
      </c>
      <c r="F26" s="99">
        <v>186.0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24433</v>
      </c>
      <c r="D28" s="99">
        <v>9988.0</v>
      </c>
      <c r="E28" s="99">
        <v>0.0</v>
      </c>
      <c r="F28" s="99">
        <v>14445.0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13999</v>
      </c>
      <c r="D31" s="99">
        <v>9659.0</v>
      </c>
      <c r="E31" s="99">
        <v>2240.0</v>
      </c>
      <c r="F31" s="99">
        <v>2100.0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3333</v>
      </c>
      <c r="D32" s="99">
        <v>1731.0</v>
      </c>
      <c r="E32" s="99">
        <v>1226.0</v>
      </c>
      <c r="F32" s="99">
        <v>376.0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239</v>
      </c>
      <c r="C34" s="98">
        <f t="shared" si="1"/>
        <v>53109</v>
      </c>
      <c r="D34" s="99">
        <v>53109.0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40320</v>
      </c>
      <c r="D35" s="99">
        <v>40320.0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98952</v>
      </c>
      <c r="D36" s="99">
        <v>98952.0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17401</v>
      </c>
      <c r="D37" s="99">
        <v>17401.0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9950</v>
      </c>
      <c r="D38" s="99">
        <v>240.0</v>
      </c>
      <c r="E38" s="99">
        <v>3563.0</v>
      </c>
      <c r="F38" s="99">
        <v>6147.0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1647535</v>
      </c>
      <c r="D40" s="104">
        <f t="shared" si="2"/>
        <v>1213950</v>
      </c>
      <c r="E40" s="104">
        <f t="shared" si="2"/>
        <v>209678</v>
      </c>
      <c r="F40" s="104">
        <f t="shared" si="2"/>
        <v>223907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BLACK MEN TEACH</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237690.0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3752670.0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690043.0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12056.0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29463.0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27654.0</v>
      </c>
      <c r="E12" s="109">
        <f>D11-D12</f>
        <v>1809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4694268</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104426.0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104426</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3468865.0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1120977.0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4589842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4694268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BLACK MEN TEACH</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2023'!C40</f>
        <v>1647535</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2023'!C31</f>
        <v>13999</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1633536</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136128</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2023'!E2+'Balance Sheet 2023'!E3</f>
        <v>3990360</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29.31329337</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2023'!E30</f>
        <v>3468865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2023'!C40</f>
        <v>1647535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137294.5833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25.26585475</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2023'!C40</f>
        <v>1647535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137294.5833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29.31329337</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2023'!E2:E7,'Revenues 2023'!F10:F15)</f>
        <v>1473828</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2023'!F44</f>
        <v>2213024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0.6659792212</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2023'!C7:C9)</f>
        <v>550123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2023'!C10:C12)</f>
        <v>83151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633274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2023'!C40</f>
        <v>1647535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0.3843766597</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2023'!C10:C11)</f>
        <v>39721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2023'!C7:C9)</f>
        <v>550123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0.07220385259</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243</v>
      </c>
      <c r="D41" s="75">
        <f>'Expenses 2023'!D40</f>
        <v>1213950</v>
      </c>
      <c r="E41" s="165">
        <f t="shared" ref="E41:E44" si="1">D41/$D$44</f>
        <v>0.7368280492</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2023'!E40</f>
        <v>209678</v>
      </c>
      <c r="E42" s="165">
        <f t="shared" si="1"/>
        <v>0.127267706</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2023'!F40</f>
        <v>223907</v>
      </c>
      <c r="E43" s="165">
        <f t="shared" si="1"/>
        <v>0.1359042448</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1647535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2023'!F9</f>
        <v>2113049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2023'!F40</f>
        <v>223907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9.437172576</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2023'!E2:E10)</f>
        <v>4692459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2023'!E19:E22)</f>
        <v>104426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44.9357344</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2023'!E18</f>
        <v>4694268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BLACK MEN TEACH</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177</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178</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177</v>
      </c>
      <c r="D5" s="177">
        <f>'Ratios 2021'!D8</f>
        <v>38.97122554</v>
      </c>
      <c r="E5" s="177">
        <f>'Ratios 2022'!D8</f>
        <v>31.73204505</v>
      </c>
      <c r="F5" s="177">
        <f>'Ratios 2023'!D8</f>
        <v>29.31329337</v>
      </c>
      <c r="G5" s="177">
        <f>average(D5:F5)</f>
        <v>33.33885466</v>
      </c>
      <c r="H5" s="150" t="s">
        <v>184</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185</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186</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185</v>
      </c>
      <c r="D10" s="149">
        <f>'Ratios 2021'!D14</f>
        <v>33.94322814</v>
      </c>
      <c r="E10" s="149">
        <f>'Ratios 2022'!D14</f>
        <v>27.95077274</v>
      </c>
      <c r="F10" s="149">
        <f>'Ratios 2023'!D14</f>
        <v>25.26585475</v>
      </c>
      <c r="G10" s="177">
        <f>average(D10:F10)</f>
        <v>29.05328521</v>
      </c>
      <c r="H10" s="150" t="s">
        <v>184</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190</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191</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193</v>
      </c>
      <c r="D15" s="180">
        <f>'Ratios 2021'!D20</f>
        <v>0</v>
      </c>
      <c r="E15" s="180">
        <f>'Ratios 2022'!D20</f>
        <v>0</v>
      </c>
      <c r="F15" s="180">
        <f>'Ratios 2023'!D20</f>
        <v>0</v>
      </c>
      <c r="G15" s="177">
        <f>average(D15:F15)</f>
        <v>0</v>
      </c>
      <c r="H15" s="150" t="s">
        <v>184</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195</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196</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195</v>
      </c>
      <c r="D20" s="163">
        <f>'Ratios 2021'!D26</f>
        <v>0.8631725169</v>
      </c>
      <c r="E20" s="163">
        <f>'Ratios 2022'!D26</f>
        <v>0.745910203</v>
      </c>
      <c r="F20" s="163">
        <f>'Ratios 2023'!D26</f>
        <v>0.6659792212</v>
      </c>
      <c r="G20" s="181">
        <f>average(D20:F20)</f>
        <v>0.7583539804</v>
      </c>
      <c r="H20" s="150" t="s">
        <v>199</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200</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201</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205</v>
      </c>
      <c r="D25" s="163">
        <f>'Ratios 2021'!D33</f>
        <v>0.3594591377</v>
      </c>
      <c r="E25" s="163">
        <f>'Ratios 2022'!D33</f>
        <v>0.3212360576</v>
      </c>
      <c r="F25" s="163">
        <f>'Ratios 2023'!D33</f>
        <v>0.3843766597</v>
      </c>
      <c r="G25" s="181">
        <f>average(D25:F25)</f>
        <v>0.3550239516</v>
      </c>
      <c r="H25" s="150" t="s">
        <v>206</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207</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208</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207</v>
      </c>
      <c r="D30" s="163">
        <f>'Ratios 2021'!D38</f>
        <v>0.1151587544</v>
      </c>
      <c r="E30" s="163">
        <f>'Ratios 2022'!D38</f>
        <v>1.435433349</v>
      </c>
      <c r="F30" s="163">
        <f>'Ratios 2023'!D38</f>
        <v>0.07220385259</v>
      </c>
      <c r="G30" s="181">
        <f>average(D30:F30)</f>
        <v>0.5409319855</v>
      </c>
      <c r="H30" s="150" t="s">
        <v>210</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211</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212</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0.6434495345</v>
      </c>
      <c r="E35" s="163">
        <f>'Ratios 2022'!E41</f>
        <v>0.7339876598</v>
      </c>
      <c r="F35" s="163">
        <f>'Ratios 2023'!E41</f>
        <v>0.7368280492</v>
      </c>
      <c r="G35" s="181">
        <f t="shared" ref="G35:G37" si="1">average(D35:F35)</f>
        <v>0.7047550812</v>
      </c>
      <c r="H35" s="181"/>
      <c r="I35" s="43"/>
      <c r="J35" s="43"/>
      <c r="K35" s="43"/>
      <c r="L35" s="43"/>
      <c r="M35" s="43"/>
      <c r="N35" s="43"/>
      <c r="O35" s="43"/>
      <c r="P35" s="43"/>
      <c r="Q35" s="43"/>
      <c r="R35" s="43"/>
      <c r="S35" s="43"/>
      <c r="T35" s="43"/>
      <c r="U35" s="43"/>
      <c r="V35" s="43"/>
      <c r="W35" s="43"/>
      <c r="X35" s="43"/>
      <c r="Y35" s="43"/>
    </row>
    <row r="36">
      <c r="A36" s="139"/>
      <c r="B36" s="52"/>
      <c r="C36" s="148" t="s">
        <v>214</v>
      </c>
      <c r="D36" s="163">
        <f>'Ratios 2021'!E42</f>
        <v>0.117573655</v>
      </c>
      <c r="E36" s="163">
        <f>'Ratios 2022'!E42</f>
        <v>0.1203182641</v>
      </c>
      <c r="F36" s="163">
        <f>'Ratios 2023'!E42</f>
        <v>0.127267706</v>
      </c>
      <c r="G36" s="181">
        <f t="shared" si="1"/>
        <v>0.121719875</v>
      </c>
      <c r="H36" s="181"/>
      <c r="I36" s="43"/>
      <c r="J36" s="43"/>
      <c r="K36" s="43"/>
      <c r="L36" s="43"/>
      <c r="M36" s="43"/>
      <c r="N36" s="43"/>
      <c r="O36" s="43"/>
      <c r="P36" s="43"/>
      <c r="Q36" s="43"/>
      <c r="R36" s="43"/>
      <c r="S36" s="43"/>
      <c r="T36" s="43"/>
      <c r="U36" s="43"/>
      <c r="V36" s="43"/>
      <c r="W36" s="43"/>
      <c r="X36" s="43"/>
      <c r="Y36" s="43"/>
    </row>
    <row r="37">
      <c r="A37" s="139"/>
      <c r="B37" s="182"/>
      <c r="C37" s="148" t="s">
        <v>215</v>
      </c>
      <c r="D37" s="163">
        <f>'Ratios 2021'!E43</f>
        <v>0.2389768105</v>
      </c>
      <c r="E37" s="163">
        <f>'Ratios 2022'!E43</f>
        <v>0.1456940761</v>
      </c>
      <c r="F37" s="163">
        <f>'Ratios 2023'!E43</f>
        <v>0.1359042448</v>
      </c>
      <c r="G37" s="181">
        <f t="shared" si="1"/>
        <v>0.1735250438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216</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217</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220</v>
      </c>
      <c r="D42" s="166">
        <f>'Ratios 2021'!D49</f>
        <v>14.57171957</v>
      </c>
      <c r="E42" s="166">
        <f>'Ratios 2022'!D49</f>
        <v>12.03692923</v>
      </c>
      <c r="F42" s="166">
        <f>'Ratios 2023'!D49</f>
        <v>9.437172576</v>
      </c>
      <c r="G42" s="183">
        <f>average(D42:F42)</f>
        <v>12.01527379</v>
      </c>
      <c r="H42" s="150" t="s">
        <v>221</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222</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223</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226</v>
      </c>
      <c r="D47" s="149">
        <f>'Ratios 2021'!D54</f>
        <v>83.71459322</v>
      </c>
      <c r="E47" s="149">
        <f>'Ratios 2022'!D54</f>
        <v>73.4964462</v>
      </c>
      <c r="F47" s="149">
        <f>'Ratios 2023'!D54</f>
        <v>44.9357344</v>
      </c>
      <c r="G47" s="177">
        <f>average(D47:F47)</f>
        <v>67.38225794</v>
      </c>
      <c r="H47" s="150" t="s">
        <v>227</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228</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229</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232</v>
      </c>
      <c r="D52" s="184">
        <f>'Ratios 2021'!D59</f>
        <v>0</v>
      </c>
      <c r="E52" s="184">
        <f>'Ratios 2022'!D59</f>
        <v>0</v>
      </c>
      <c r="F52" s="184">
        <f>'Ratios 2023'!D59</f>
        <v>0</v>
      </c>
      <c r="G52" s="185">
        <f>average(D52:F52)</f>
        <v>0</v>
      </c>
      <c r="H52" s="150" t="s">
        <v>233</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BLACK MEN TEACH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BLACK MEN TEACH</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5041.0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289804.0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2015778.0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56406.0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2310623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959.0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120663.0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96932.0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23731</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2335313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BLACK MEN TEACH</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220550</v>
      </c>
      <c r="D4" s="99">
        <v>220550.0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117968</v>
      </c>
      <c r="D7" s="99">
        <v>82577.0</v>
      </c>
      <c r="E7" s="99">
        <v>11797.0</v>
      </c>
      <c r="F7" s="99">
        <v>23594.0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82121</v>
      </c>
      <c r="D9" s="99">
        <v>69250.0</v>
      </c>
      <c r="E9" s="99">
        <v>12871.0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7221</v>
      </c>
      <c r="D10" s="99">
        <v>5641.0</v>
      </c>
      <c r="E10" s="99">
        <v>740.0</v>
      </c>
      <c r="F10" s="99">
        <v>840.0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15821</v>
      </c>
      <c r="D11" s="99">
        <v>12989.0</v>
      </c>
      <c r="E11" s="99">
        <v>1523.0</v>
      </c>
      <c r="F11" s="99">
        <v>1309.0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15382</v>
      </c>
      <c r="D12" s="99">
        <v>12110.0</v>
      </c>
      <c r="E12" s="99">
        <v>1579.0</v>
      </c>
      <c r="F12" s="99">
        <v>1693.0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26739</v>
      </c>
      <c r="D16" s="99">
        <v>2638.0</v>
      </c>
      <c r="E16" s="99">
        <v>24101.0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66706</v>
      </c>
      <c r="D18" s="99">
        <v>0.0</v>
      </c>
      <c r="E18" s="99">
        <v>0.0</v>
      </c>
      <c r="F18" s="99">
        <v>66706.0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20475</v>
      </c>
      <c r="D21" s="99">
        <v>0.0</v>
      </c>
      <c r="E21" s="99">
        <v>0.0</v>
      </c>
      <c r="F21" s="99">
        <v>20475.0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11445</v>
      </c>
      <c r="D22" s="99">
        <v>1472.0</v>
      </c>
      <c r="E22" s="99">
        <v>6385.0</v>
      </c>
      <c r="F22" s="99">
        <v>3588.0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7686</v>
      </c>
      <c r="D26" s="99">
        <v>6554.0</v>
      </c>
      <c r="E26" s="99">
        <v>1132.0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49446</v>
      </c>
      <c r="D28" s="99">
        <v>6754.0</v>
      </c>
      <c r="E28" s="99">
        <v>2328.0</v>
      </c>
      <c r="F28" s="99">
        <v>40364.0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13373</v>
      </c>
      <c r="D31" s="99">
        <v>0.0</v>
      </c>
      <c r="E31" s="99">
        <v>13373.0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1660</v>
      </c>
      <c r="D32" s="99">
        <v>0.0</v>
      </c>
      <c r="E32" s="99">
        <v>1660.0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6415</v>
      </c>
      <c r="D34" s="99">
        <v>6415.0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525</v>
      </c>
      <c r="D38" s="99">
        <v>0.0</v>
      </c>
      <c r="E38" s="99">
        <v>525.0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663533</v>
      </c>
      <c r="D40" s="104">
        <f t="shared" si="2"/>
        <v>426950</v>
      </c>
      <c r="E40" s="104">
        <f t="shared" si="2"/>
        <v>78014</v>
      </c>
      <c r="F40" s="104">
        <f t="shared" si="2"/>
        <v>158569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BLACK MEN TEACH</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81441.0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2030020.0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893762.0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28259.0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48391.0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13373.0</v>
      </c>
      <c r="E12" s="109">
        <f>D11-D12</f>
        <v>35018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3068500</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36236.0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36236</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1876871.0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1155393.0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3032264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3068500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BLACK MEN TEACH</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2021'!C40</f>
        <v>663533</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2021'!C31</f>
        <v>13373</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650160</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54180</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2021'!E2+'Balance Sheet 2021'!E3</f>
        <v>2111461</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38.97122554</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2021'!E30</f>
        <v>1876871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2021'!C40</f>
        <v>663533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55294.41667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33.94322814</v>
      </c>
      <c r="E14" s="150" t="s">
        <v>184</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2021'!C40</f>
        <v>663533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55294.41667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38.97122554</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2021'!E2:E7,'Revenues 2021'!F10:F15)</f>
        <v>2015778</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2021'!F44</f>
        <v>2335313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0.8631725169</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2021'!C7:C9)</f>
        <v>200089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2021'!C10:C12)</f>
        <v>38424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238513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2021'!C40</f>
        <v>663533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0.3594591377</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2021'!C10:C11)</f>
        <v>23042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2021'!C7:C9)</f>
        <v>200089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0.1151587544</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213</v>
      </c>
      <c r="D41" s="75">
        <f>'Expenses 2021'!D40</f>
        <v>426950</v>
      </c>
      <c r="E41" s="165">
        <f t="shared" ref="E41:E44" si="1">D41/$D$44</f>
        <v>0.6434495345</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2021'!E40</f>
        <v>78014</v>
      </c>
      <c r="E42" s="165">
        <f t="shared" si="1"/>
        <v>0.117573655</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2021'!F40</f>
        <v>158569</v>
      </c>
      <c r="E43" s="165">
        <f t="shared" si="1"/>
        <v>0.2389768105</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663533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2021'!F9</f>
        <v>2310623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2021'!F40</f>
        <v>158569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14.57171957</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2021'!E2:E10)</f>
        <v>3033482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2021'!E19:E22)</f>
        <v>36236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83.71459322</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2021'!E18</f>
        <v>3068500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BLACK MEN TEACH</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467206.0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1633515.0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2100721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89241.0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2189962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BLACK MEN TEACH</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548123</v>
      </c>
      <c r="D4" s="99">
        <v>548123.0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152602</v>
      </c>
      <c r="D7" s="99">
        <v>106820.0</v>
      </c>
      <c r="E7" s="99">
        <v>15261.0</v>
      </c>
      <c r="F7" s="99">
        <v>30521.0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219050</v>
      </c>
      <c r="D11" s="99">
        <v>154895.0</v>
      </c>
      <c r="E11" s="99">
        <v>64155.0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13148</v>
      </c>
      <c r="D12" s="99">
        <v>10518.0</v>
      </c>
      <c r="E12" s="99">
        <v>1315.0</v>
      </c>
      <c r="F12" s="99">
        <v>1315.0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24333</v>
      </c>
      <c r="D13" s="99">
        <v>19467.0</v>
      </c>
      <c r="E13" s="99">
        <v>2433.0</v>
      </c>
      <c r="F13" s="99">
        <v>2433.0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32945</v>
      </c>
      <c r="D14" s="99">
        <v>26357.0</v>
      </c>
      <c r="E14" s="99">
        <v>3294.0</v>
      </c>
      <c r="F14" s="99">
        <v>3294.0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38286</v>
      </c>
      <c r="D16" s="99">
        <v>0.0</v>
      </c>
      <c r="E16" s="99">
        <v>38286.0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121020</v>
      </c>
      <c r="D18" s="99">
        <v>0.0</v>
      </c>
      <c r="E18" s="99">
        <v>0.0</v>
      </c>
      <c r="F18" s="99">
        <v>121020.0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12224</v>
      </c>
      <c r="D21" s="99">
        <v>0.0</v>
      </c>
      <c r="E21" s="99">
        <v>0.0</v>
      </c>
      <c r="F21" s="99">
        <v>12224.0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15540</v>
      </c>
      <c r="D22" s="99">
        <v>8280.0</v>
      </c>
      <c r="E22" s="99">
        <v>6225.0</v>
      </c>
      <c r="F22" s="99">
        <v>1035.0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1498</v>
      </c>
      <c r="D26" s="99">
        <v>0.0</v>
      </c>
      <c r="E26" s="99">
        <v>1498.0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3597</v>
      </c>
      <c r="D28" s="99">
        <v>0.0</v>
      </c>
      <c r="E28" s="99">
        <v>916.0</v>
      </c>
      <c r="F28" s="99">
        <v>2681.0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1064</v>
      </c>
      <c r="D32" s="99">
        <v>0.0</v>
      </c>
      <c r="E32" s="99">
        <v>1064.0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235</v>
      </c>
      <c r="C34" s="98">
        <f t="shared" si="1"/>
        <v>5293</v>
      </c>
      <c r="D34" s="99">
        <v>4764.0</v>
      </c>
      <c r="E34" s="99">
        <v>529.0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236</v>
      </c>
      <c r="C35" s="98">
        <f t="shared" si="1"/>
        <v>9150</v>
      </c>
      <c r="D35" s="99">
        <v>0.0</v>
      </c>
      <c r="E35" s="99">
        <v>9150.0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1197873</v>
      </c>
      <c r="D40" s="104">
        <f t="shared" si="2"/>
        <v>879224</v>
      </c>
      <c r="E40" s="104">
        <f t="shared" si="2"/>
        <v>144126</v>
      </c>
      <c r="F40" s="104">
        <f t="shared" si="2"/>
        <v>174523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BLACK MEN TEACH</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64754.0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3102826.0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867921.0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28338.0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29463.0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13656.0</v>
      </c>
      <c r="E12" s="109">
        <f>D11-D12</f>
        <v>15807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4079646</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55293.0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55293</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2790123.0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1234230.0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4024353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4079646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