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<sst xmlns="http://schemas.openxmlformats.org/spreadsheetml/2006/main" count="886" uniqueCount="261">
  <si>
    <t>ALBERT EINSTEIN COLLEGE OF MEDICINE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</si>
  <si>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</si>
  <si>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</si>
  <si>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</si>
  <si>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</si>
  <si>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</si>
  <si>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</si>
  <si>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</si>
  <si>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</si>
  <si>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</si>
  <si>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</si>
  <si>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</si>
  <si>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</si>
  <si>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</si>
  <si>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</si>
  <si>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</si>
  <si>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</si>
  <si>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</si>
  <si>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</si>
  <si>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</si>
  <si>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</si>
  <si>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</si>
  <si>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</si>
  <si>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</si>
  <si>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</si>
  <si>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</si>
  <si>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</si>
  <si>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</si>
  <si>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</si>
  <si>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</si>
  <si>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</si>
  <si>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</si>
  <si>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</si>
  <si>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</si>
  <si>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</si>
  <si>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</si>
  <si>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</si>
  <si>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</si>
  <si>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</si>
  <si>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</si>
  <si>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</si>
  <si>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</si>
  <si>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</si>
  <si>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</si>
  <si>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</si>
  <si>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</si>
  <si>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</si>
  <si>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</si>
  <si>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</si>
  <si>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</si>
  <si>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</si>
  <si>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</si>
  <si>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</si>
  <si>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</si>
  <si>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</si>
  <si>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</si>
  <si>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</si>
  <si>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</si>
  <si>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</si>
  <si>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</si>
  <si>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</si>
  <si>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</si>
  <si>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</si>
  <si>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</si>
  <si>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STUDENT TUITION &amp; FEES</t>
  </si>
  <si>
    <t>AFFILIATION AGREEMENTS</t>
  </si>
  <si>
    <t>RESEARCH CONTRACTS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</si>
  <si>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</si>
  <si>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</si>
  <si>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</si>
  <si>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</si>
  <si>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</si>
  <si>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</si>
  <si>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</si>
  <si>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</si>
  <si>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</si>
  <si>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</si>
  <si>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</si>
  <si>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</si>
  <si>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</si>
  <si>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</si>
  <si>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</si>
  <si>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</si>
  <si>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</si>
  <si>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</si>
  <si>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</si>
  <si>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</si>
  <si>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</si>
  <si>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</si>
  <si>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</si>
  <si>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</si>
  <si>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</si>
  <si>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</si>
  <si>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</si>
  <si>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</si>
  <si>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</si>
  <si>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</si>
  <si>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</si>
  <si>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</si>
  <si>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STEAM &amp; OTHER UTILITIES RECOVERY</t>
  </si>
  <si>
    <t>INSURANCE RECOVERY</t>
  </si>
  <si>
    <t>PARKING</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</si>
  <si>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</si>
  <si>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</si>
  <si>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</si>
  <si>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</si>
  <si>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</si>
  <si>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</si>
  <si>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</si>
  <si>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</si>
  <si>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</si>
  <si>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</si>
  <si>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</si>
  <si>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</si>
  <si>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</si>
  <si>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</si>
  <si>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</si>
  <si>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</si>
  <si>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</si>
  <si>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</si>
  <si>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</si>
  <si>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</si>
  <si>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</si>
  <si>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</si>
  <si>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</si>
  <si>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</si>
  <si>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</si>
  <si>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</si>
  <si>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</si>
  <si>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</si>
  <si>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</si>
  <si>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</si>
  <si>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</si>
  <si>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</si>
  <si>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</si>
  <si>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</si>
  <si>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</si>
  <si>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</si>
  <si>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</si>
  <si>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SPONSORED RESEARCH</t>
  </si>
  <si>
    <t>TECHNICAL SUPPLIES &amp; SERVICES</t>
  </si>
  <si>
    <t>BOOKS, DATABASE &amp; RESOURCES</t>
  </si>
  <si>
    <t>EQUIP RENTAL &amp;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</si>
  <si>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</si>
  <si>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</si>
  <si>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</si>
  <si>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</si>
  <si>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</si>
  <si>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</si>
  <si>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</si>
  <si>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</si>
  <si>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</si>
  <si>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</si>
  <si>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</si>
  <si>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</si>
  <si>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</si>
  <si>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</si>
  <si>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</si>
  <si>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</si>
  <si>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</si>
  <si>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</si>
  <si>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</si>
  <si>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</si>
  <si>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</si>
  <si>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</si>
  <si>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</si>
  <si>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</si>
  <si>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</si>
  <si>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</si>
  <si>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</si>
  <si>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</si>
  <si>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</si>
  <si>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</si>
  <si>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</si>
  <si>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</si>
  <si>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</si>
  <si>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</si>
  <si>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</si>
  <si>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</si>
  <si>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</si>
  <si>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</si>
  <si>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</si>
  <si>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</si>
  <si>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</si>
  <si>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</si>
  <si>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</si>
  <si>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</si>
  <si>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</si>
  <si>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</si>
  <si>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</si>
  <si>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</si>
  <si>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</si>
  <si>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</si>
  <si>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</si>
  <si>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</si>
  <si>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</si>
  <si>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</si>
  <si>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</si>
  <si>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</si>
  <si>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</si>
  <si>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</si>
  <si>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</si>
  <si>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</si>
  <si>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</si>
  <si>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</si>
  <si>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</si>
  <si>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</si>
  <si>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</si>
  <si>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</si>
  <si>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</si>
  <si>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</si>
  <si>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</si>
  <si>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</si>
  <si>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</si>
  <si>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</si>
  <si>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</si>
  <si>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</si>
  <si>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</si>
  <si>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</si>
  <si>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</si>
  <si>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</si>
  <si>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</si>
  <si>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</si>
  <si>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</si>
  <si>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</si>
  <si>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</si>
  <si>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</si>
  <si>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</si>
  <si>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</si>
  <si>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</si>
  <si>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</si>
  <si>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</si>
  <si>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</si>
  <si>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</si>
  <si>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</si>
  <si>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</si>
  <si>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</si>
  <si>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</si>
  <si>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</si>
  <si>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</si>
  <si>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</si>
  <si>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</si>
  <si>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</si>
  <si>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</si>
  <si>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WRITE OFF OF CLINICAL RESERVES</t>
  </si>
  <si>
    <t>CAFETERIA &amp; VENDING INCOME</t>
  </si>
  <si>
    <t xml:space="preserve">All other revenue </t>
  </si>
  <si>
    <t xml:space="preserve"> EDUCATION RESOURCES</t>
  </si>
  <si>
    <r>
      <rPr>
        <rFont val="Roboto"/>
        <b/>
        <color rgb="FF000000"/>
        <sz val="10.0"/>
      </rPr>
      <t xml:space="preserve">Program Expenses </t>
    </r>
    <r>
      <rPr>
        <rFont val="Roboto"/>
        <b/>
        <i/>
        <color rgb="FF000000"/>
        <sz val="10.0"/>
      </rPr>
      <t xml:space="preserve">(Program Efficiency Ratio) </t>
    </r>
  </si>
  <si>
    <t xml:space="preserve"> AFFILIATION AGREEMENTS</t>
  </si>
  <si>
    <r>
      <rPr>
        <rFont val="Roboto"/>
        <color rgb="FF000000"/>
        <sz val="10.0"/>
      </rPr>
      <t xml:space="preserve">Gross amount from sales of </t>
    </r>
    <r>
      <rPr>
        <rFont val="Roboto"/>
        <color rgb="FF000000"/>
        <sz val="10.0"/>
      </rPr>
      <t>assets other than inventory</t>
    </r>
  </si>
  <si>
    <t>PARKING INCOME</t>
  </si>
  <si>
    <t>TECHNICAL SUPPLIES &amp; SERVICE</t>
  </si>
  <si>
    <t>EDUCATION RESOURCES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</si>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</sst>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ALBERT EINSTEIN COLLEGE OF MEDICINE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490704563</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43230292</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447474271</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37289522.58</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44476718</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1.192740344</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76794131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490704563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40892046.92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1.87797229</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300541479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490704563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40892046.92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7.34963157</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8.542371915</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219948556</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398736597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0.5516136659</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212854744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57170116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270024860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490704563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0.5502799044</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45920149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212854744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0.2157346749</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248</v>
      </c>
      <c r="D41" s="75">
        <f>'Expenses 2022'!D40</f>
        <v>450929381</v>
      </c>
      <c r="E41" s="165">
        <f t="shared" ref="E41:E44" si="1">D41/$D$44</f>
        <v>0.9189427101</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34464132</v>
      </c>
      <c r="E42" s="165">
        <f t="shared" si="1"/>
        <v>0.07023397498</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5311050</v>
      </c>
      <c r="E43" s="165">
        <f t="shared" si="1"/>
        <v>0.01082331488</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490704563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284282811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5311050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53.52666817</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149476198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260429571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0.5739601591</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128339001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966644660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0.1327675063</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ALBERT EINSTEIN COLLEGE OF MEDICINE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706243.0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2.26798286E8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5.9842311E7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254547.0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287346840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6.1388841E7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249</v>
      </c>
      <c r="D11" s="61"/>
      <c r="E11" s="61"/>
      <c r="F11" s="62">
        <v>1.1825957E7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3.9205953E7</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112420751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7803140.0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2884646.0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2613339.0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5206138.0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-2592799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-2592799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250</v>
      </c>
      <c r="D26" s="50">
        <v>537904.0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537904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537904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105025.0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513098.0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-408073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954051.0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245</v>
      </c>
      <c r="D40" s="74"/>
      <c r="E40" s="48">
        <v>517433.0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251</v>
      </c>
      <c r="D41" s="74"/>
      <c r="E41" s="48">
        <v>429649.0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1545581.0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3446714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411439123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ALBERT EINSTEIN COLLEGE OF MEDICINE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25000</v>
      </c>
      <c r="D3" s="99">
        <v>25000.0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20542481</v>
      </c>
      <c r="D4" s="99">
        <v>2.0542481E7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3486401</v>
      </c>
      <c r="D5" s="99">
        <v>3486401.0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3569850</v>
      </c>
      <c r="D7" s="99">
        <v>916771.0</v>
      </c>
      <c r="E7" s="99">
        <v>2653079.0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215978394</v>
      </c>
      <c r="D9" s="99">
        <v>2.02712446E8</v>
      </c>
      <c r="E9" s="99">
        <v>9363211.0</v>
      </c>
      <c r="F9" s="99">
        <v>3902737.0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12080930</v>
      </c>
      <c r="D10" s="99">
        <v>1.1551976E7</v>
      </c>
      <c r="E10" s="99">
        <v>301632.0</v>
      </c>
      <c r="F10" s="99">
        <v>227322.0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36437395</v>
      </c>
      <c r="D11" s="99">
        <v>3.3727501E7</v>
      </c>
      <c r="E11" s="99">
        <v>2058334.0</v>
      </c>
      <c r="F11" s="99">
        <v>651560.0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12109800</v>
      </c>
      <c r="D12" s="99">
        <v>1.1187571E7</v>
      </c>
      <c r="E12" s="99">
        <v>706221.0</v>
      </c>
      <c r="F12" s="99">
        <v>216008.0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5001823</v>
      </c>
      <c r="D15" s="99">
        <v>1153719.0</v>
      </c>
      <c r="E15" s="99">
        <v>3848104.0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765520</v>
      </c>
      <c r="D16" s="99">
        <v>102865.0</v>
      </c>
      <c r="E16" s="99">
        <v>662655.0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626893</v>
      </c>
      <c r="D19" s="99">
        <v>0.0</v>
      </c>
      <c r="E19" s="99">
        <v>626893.0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14062513</v>
      </c>
      <c r="D20" s="99">
        <v>1.3234832E7</v>
      </c>
      <c r="E20" s="99">
        <v>657195.0</v>
      </c>
      <c r="F20" s="99">
        <v>170486.0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94283</v>
      </c>
      <c r="D21" s="99">
        <v>56916.0</v>
      </c>
      <c r="E21" s="99">
        <v>37367.0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4025466</v>
      </c>
      <c r="D22" s="99">
        <v>2684897.0</v>
      </c>
      <c r="E22" s="99">
        <v>1204604.0</v>
      </c>
      <c r="F22" s="99">
        <v>135965.0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17046712</v>
      </c>
      <c r="D23" s="99">
        <v>5934082.0</v>
      </c>
      <c r="E23" s="99">
        <v>1.106856E7</v>
      </c>
      <c r="F23" s="99">
        <v>44070.0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653994</v>
      </c>
      <c r="D24" s="99">
        <v>653994.0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21836786</v>
      </c>
      <c r="D25" s="99">
        <v>2.1836786E7</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3276888</v>
      </c>
      <c r="D26" s="99">
        <v>3117390.0</v>
      </c>
      <c r="E26" s="99">
        <v>84553.0</v>
      </c>
      <c r="F26" s="99">
        <v>74945.0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1120321</v>
      </c>
      <c r="D28" s="99">
        <v>1098705.0</v>
      </c>
      <c r="E28" s="99">
        <v>17016.0</v>
      </c>
      <c r="F28" s="99">
        <v>4600.0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14835691</v>
      </c>
      <c r="D29" s="99">
        <v>1.4043528E7</v>
      </c>
      <c r="E29" s="99">
        <v>792163.0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46719229</v>
      </c>
      <c r="D31" s="99">
        <v>4.6719229E7</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3709978</v>
      </c>
      <c r="D32" s="99">
        <v>2759839.0</v>
      </c>
      <c r="E32" s="99">
        <v>950139.0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42229626</v>
      </c>
      <c r="D34" s="99">
        <v>4.2229626E7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252</v>
      </c>
      <c r="C35" s="98">
        <f t="shared" si="1"/>
        <v>23428385</v>
      </c>
      <c r="D35" s="99">
        <v>2.335712E7</v>
      </c>
      <c r="E35" s="99">
        <v>71265.0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253</v>
      </c>
      <c r="C36" s="98">
        <f t="shared" si="1"/>
        <v>4084909</v>
      </c>
      <c r="D36" s="99">
        <v>4070790.0</v>
      </c>
      <c r="E36" s="99">
        <v>14119.0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5667740</v>
      </c>
      <c r="D37" s="99">
        <v>5403650.0</v>
      </c>
      <c r="E37" s="99">
        <v>264090.0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10018305</v>
      </c>
      <c r="D38" s="99">
        <v>8401165.0</v>
      </c>
      <c r="E38" s="99">
        <v>1040535.0</v>
      </c>
      <c r="F38" s="99">
        <v>576605.0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523435313</v>
      </c>
      <c r="D40" s="104">
        <f t="shared" si="2"/>
        <v>481009280</v>
      </c>
      <c r="E40" s="104">
        <f t="shared" si="2"/>
        <v>36421735</v>
      </c>
      <c r="F40" s="104">
        <f t="shared" si="2"/>
        <v>6004298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ALBERT EINSTEIN COLLEGE OF MEDICINE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3.5281658E7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2.5622384E7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8.7450205E7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2.4376499E7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7487732.0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6.76372216E8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2.87230986E8</v>
      </c>
      <c r="E12" s="109">
        <f>D11-D12</f>
        <v>389141230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1.30693269E8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1.65910566E8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1.4313554E7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1.003199E8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980596997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5.2355682E7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5.1373786E7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1.56626776E8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1.25226567E8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1.07182564E8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492765375</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6.0622785E7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4.27208837E8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487831622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980596997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ALBERT EINSTEIN COLLEGE OF MEDICINE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523435313</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46719229</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476716084</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39726340.33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60904042</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1.53308967</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60622785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523435313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43619609.42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1.389805773</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296603835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523435313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43619609.42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6.799782001</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8.332871671</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226798286</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411439123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0.551231697</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219548244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60628125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280176369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523435313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0.5352645533</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48518325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219548244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0.2209916332</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254</v>
      </c>
      <c r="D41" s="75">
        <f>'Expenses 2023'!D40</f>
        <v>481009280</v>
      </c>
      <c r="E41" s="165">
        <f t="shared" ref="E41:E44" si="1">D41/$D$44</f>
        <v>0.9189469416</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36421735</v>
      </c>
      <c r="E42" s="165">
        <f t="shared" si="1"/>
        <v>0.06958211281</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6004298</v>
      </c>
      <c r="E43" s="165">
        <f t="shared" si="1"/>
        <v>0.0114709456</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523435313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287346840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6004298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47.85685854</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180218478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260356244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0.6921995618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125226567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980596997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0.1277044162</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ALBERT EINSTEIN COLLEGE OF MEDICINE</v>
      </c>
      <c r="B1" s="2" t="s">
        <v>255</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256</v>
      </c>
      <c r="E4" s="45" t="s">
        <v>257</v>
      </c>
      <c r="F4" s="45" t="s">
        <v>258</v>
      </c>
      <c r="G4" s="59" t="s">
        <v>259</v>
      </c>
      <c r="H4" s="59"/>
      <c r="I4" s="43"/>
      <c r="J4" s="43"/>
      <c r="K4" s="43"/>
      <c r="L4" s="43"/>
      <c r="M4" s="43"/>
      <c r="N4" s="43"/>
      <c r="O4" s="43"/>
      <c r="P4" s="43"/>
      <c r="Q4" s="43"/>
      <c r="R4" s="43"/>
      <c r="S4" s="43"/>
      <c r="T4" s="43"/>
      <c r="U4" s="43"/>
      <c r="V4" s="43"/>
      <c r="W4" s="43"/>
      <c r="X4" s="43"/>
      <c r="Y4" s="43"/>
    </row>
    <row r="5">
      <c r="A5" s="139"/>
      <c r="B5" s="49"/>
      <c r="C5" s="148" t="s">
        <v>186</v>
      </c>
      <c r="D5" s="177">
        <f>'Ratios 2021'!D8</f>
        <v>1.253323867</v>
      </c>
      <c r="E5" s="177">
        <f>'Ratios 2022'!D8</f>
        <v>1.192740344</v>
      </c>
      <c r="F5" s="177">
        <f>'Ratios 2023'!D8</f>
        <v>1.53308967</v>
      </c>
      <c r="G5" s="177">
        <f>average(D5:F5)</f>
        <v>1.326384627</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256</v>
      </c>
      <c r="E9" s="45" t="s">
        <v>257</v>
      </c>
      <c r="F9" s="45" t="s">
        <v>258</v>
      </c>
      <c r="G9" s="59" t="s">
        <v>259</v>
      </c>
      <c r="H9" s="59"/>
      <c r="I9" s="43"/>
      <c r="J9" s="43"/>
      <c r="K9" s="43"/>
      <c r="L9" s="43"/>
      <c r="M9" s="43"/>
      <c r="N9" s="43"/>
      <c r="O9" s="43"/>
      <c r="P9" s="43"/>
      <c r="Q9" s="43"/>
      <c r="R9" s="43"/>
      <c r="S9" s="43"/>
      <c r="T9" s="43"/>
      <c r="U9" s="43"/>
      <c r="V9" s="43"/>
      <c r="W9" s="43"/>
      <c r="X9" s="43"/>
      <c r="Y9" s="43"/>
    </row>
    <row r="10">
      <c r="A10" s="139"/>
      <c r="B10" s="49"/>
      <c r="C10" s="148" t="s">
        <v>194</v>
      </c>
      <c r="D10" s="149">
        <f>'Ratios 2021'!D14</f>
        <v>1.724568498</v>
      </c>
      <c r="E10" s="149">
        <f>'Ratios 2022'!D14</f>
        <v>1.87797229</v>
      </c>
      <c r="F10" s="149">
        <f>'Ratios 2023'!D14</f>
        <v>1.389805773</v>
      </c>
      <c r="G10" s="177">
        <f>average(D10:F10)</f>
        <v>1.664115521</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256</v>
      </c>
      <c r="E14" s="45" t="s">
        <v>257</v>
      </c>
      <c r="F14" s="45" t="s">
        <v>258</v>
      </c>
      <c r="G14" s="59" t="s">
        <v>259</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9.168648401</v>
      </c>
      <c r="E15" s="180">
        <f>'Ratios 2022'!D20</f>
        <v>7.34963157</v>
      </c>
      <c r="F15" s="180">
        <f>'Ratios 2023'!D20</f>
        <v>6.799782001</v>
      </c>
      <c r="G15" s="177">
        <f>average(D15:F15)</f>
        <v>7.772687324</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256</v>
      </c>
      <c r="E19" s="45" t="s">
        <v>257</v>
      </c>
      <c r="F19" s="45" t="s">
        <v>258</v>
      </c>
      <c r="G19" s="59" t="s">
        <v>259</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0.5651503061</v>
      </c>
      <c r="E20" s="163">
        <f>'Ratios 2022'!D26</f>
        <v>0.5516136659</v>
      </c>
      <c r="F20" s="163">
        <f>'Ratios 2023'!D26</f>
        <v>0.551231697</v>
      </c>
      <c r="G20" s="181">
        <f>average(D20:F20)</f>
        <v>0.5559985563</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256</v>
      </c>
      <c r="E24" s="45" t="s">
        <v>257</v>
      </c>
      <c r="F24" s="45" t="s">
        <v>258</v>
      </c>
      <c r="G24" s="59" t="s">
        <v>259</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0.5493178852</v>
      </c>
      <c r="E25" s="163">
        <f>'Ratios 2022'!D33</f>
        <v>0.5502799044</v>
      </c>
      <c r="F25" s="163">
        <f>'Ratios 2023'!D33</f>
        <v>0.5352645533</v>
      </c>
      <c r="G25" s="181">
        <f>average(D25:F25)</f>
        <v>0.5449541143</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256</v>
      </c>
      <c r="E29" s="45" t="s">
        <v>257</v>
      </c>
      <c r="F29" s="45" t="s">
        <v>258</v>
      </c>
      <c r="G29" s="59" t="s">
        <v>259</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0.2007680784</v>
      </c>
      <c r="E30" s="163">
        <f>'Ratios 2022'!D38</f>
        <v>0.2157346749</v>
      </c>
      <c r="F30" s="163">
        <f>'Ratios 2023'!D38</f>
        <v>0.2209916332</v>
      </c>
      <c r="G30" s="181">
        <f>average(D30:F30)</f>
        <v>0.2124981288</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256</v>
      </c>
      <c r="E34" s="45" t="s">
        <v>257</v>
      </c>
      <c r="F34" s="45" t="s">
        <v>258</v>
      </c>
      <c r="G34" s="59" t="s">
        <v>259</v>
      </c>
      <c r="H34" s="59"/>
      <c r="I34" s="43"/>
      <c r="J34" s="43"/>
      <c r="K34" s="43"/>
      <c r="L34" s="43"/>
      <c r="M34" s="43"/>
      <c r="N34" s="43"/>
      <c r="O34" s="43"/>
      <c r="P34" s="43"/>
      <c r="Q34" s="43"/>
      <c r="R34" s="43"/>
      <c r="S34" s="43"/>
      <c r="T34" s="43"/>
      <c r="U34" s="43"/>
      <c r="V34" s="43"/>
      <c r="W34" s="43"/>
      <c r="X34" s="43"/>
      <c r="Y34" s="43"/>
    </row>
    <row r="35">
      <c r="A35" s="139"/>
      <c r="B35" s="49"/>
      <c r="C35" s="148" t="s">
        <v>260</v>
      </c>
      <c r="D35" s="163">
        <f>'Ratios 2021'!E41</f>
        <v>0.9235485119</v>
      </c>
      <c r="E35" s="163">
        <f>'Ratios 2022'!E41</f>
        <v>0.9189427101</v>
      </c>
      <c r="F35" s="163">
        <f>'Ratios 2023'!E41</f>
        <v>0.9189469416</v>
      </c>
      <c r="G35" s="181">
        <f t="shared" ref="G35:G37" si="1">average(D35:F35)</f>
        <v>0.9204793879</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0.07031401893</v>
      </c>
      <c r="E36" s="163">
        <f>'Ratios 2022'!E42</f>
        <v>0.07023397498</v>
      </c>
      <c r="F36" s="163">
        <f>'Ratios 2023'!E42</f>
        <v>0.06958211281</v>
      </c>
      <c r="G36" s="181">
        <f t="shared" si="1"/>
        <v>0.07004336891</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0.006137469121</v>
      </c>
      <c r="E37" s="163">
        <f>'Ratios 2022'!E43</f>
        <v>0.01082331488</v>
      </c>
      <c r="F37" s="163">
        <f>'Ratios 2023'!E43</f>
        <v>0.0114709456</v>
      </c>
      <c r="G37" s="181">
        <f t="shared" si="1"/>
        <v>0.009477243201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256</v>
      </c>
      <c r="E41" s="45" t="s">
        <v>257</v>
      </c>
      <c r="F41" s="45" t="s">
        <v>258</v>
      </c>
      <c r="G41" s="59" t="s">
        <v>259</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89.9139398</v>
      </c>
      <c r="E42" s="166">
        <f>'Ratios 2022'!D49</f>
        <v>53.52666817</v>
      </c>
      <c r="F42" s="166">
        <f>'Ratios 2023'!D49</f>
        <v>47.85685854</v>
      </c>
      <c r="G42" s="183">
        <f>average(D42:F42)</f>
        <v>63.76582217</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256</v>
      </c>
      <c r="E46" s="45" t="s">
        <v>257</v>
      </c>
      <c r="F46" s="45" t="s">
        <v>258</v>
      </c>
      <c r="G46" s="59" t="s">
        <v>259</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0.5279148892</v>
      </c>
      <c r="E47" s="149">
        <f>'Ratios 2022'!D54</f>
        <v>0.5739601591</v>
      </c>
      <c r="F47" s="149">
        <f>'Ratios 2023'!D54</f>
        <v>0.6921995618</v>
      </c>
      <c r="G47" s="177">
        <f>average(D47:F47)</f>
        <v>0.59802487</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256</v>
      </c>
      <c r="E51" s="45" t="s">
        <v>257</v>
      </c>
      <c r="F51" s="45" t="s">
        <v>258</v>
      </c>
      <c r="G51" s="59" t="s">
        <v>259</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0.1309992846</v>
      </c>
      <c r="E52" s="184">
        <f>'Ratios 2022'!D59</f>
        <v>0.1327675063</v>
      </c>
      <c r="F52" s="184">
        <f>'Ratios 2023'!D59</f>
        <v>0.1277044162</v>
      </c>
      <c r="G52" s="185">
        <f>average(D52:F52)</f>
        <v>0.1304904024</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ALBERT EINSTEIN COLLEGE OF MEDICINE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ALBERT EINSTEIN COLLEGE OF MEDICINE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273895.0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2.0E7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2.09958572E8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2.3750316E7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1725953.0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253982783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5.8066742E7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3.3018784E7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1.3534795E7</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104620321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3293396.0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2876712.0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1940303.0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4155101.0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-2214798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-2214798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4554766.0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4554766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4554766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21342.0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250169.0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-228827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1860042.0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788427.0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410600.0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1565838.0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4624907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371509260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ALBERT EINSTEIN COLLEGE OF MEDICINE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32500</v>
      </c>
      <c r="D3" s="99">
        <v>32500.0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18991677</v>
      </c>
      <c r="D4" s="99">
        <v>1.8991677E7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3501523</v>
      </c>
      <c r="D5" s="99">
        <v>3501523.0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3402599</v>
      </c>
      <c r="D7" s="99">
        <v>945120.0</v>
      </c>
      <c r="E7" s="99">
        <v>2457479.0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197564120</v>
      </c>
      <c r="D9" s="99">
        <v>1.86128184E8</v>
      </c>
      <c r="E9" s="99">
        <v>9595952.0</v>
      </c>
      <c r="F9" s="99">
        <v>1839984.0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11577725</v>
      </c>
      <c r="D10" s="99">
        <v>1.117616E7</v>
      </c>
      <c r="E10" s="99">
        <v>289484.0</v>
      </c>
      <c r="F10" s="99">
        <v>112081.0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28769977</v>
      </c>
      <c r="D11" s="99">
        <v>2.6980349E7</v>
      </c>
      <c r="E11" s="99">
        <v>1523717.0</v>
      </c>
      <c r="F11" s="99">
        <v>265911.0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11505720</v>
      </c>
      <c r="D12" s="99">
        <v>1.0738816E7</v>
      </c>
      <c r="E12" s="99">
        <v>661152.0</v>
      </c>
      <c r="F12" s="99">
        <v>105752.0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2423167</v>
      </c>
      <c r="D15" s="99">
        <v>1592610.0</v>
      </c>
      <c r="E15" s="99">
        <v>830557.0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659231</v>
      </c>
      <c r="D16" s="99">
        <v>22500.0</v>
      </c>
      <c r="E16" s="99">
        <v>636731.0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702120</v>
      </c>
      <c r="D19" s="99">
        <v>0.0</v>
      </c>
      <c r="E19" s="99">
        <v>702120.0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13149397</v>
      </c>
      <c r="D20" s="99">
        <v>1.1169636E7</v>
      </c>
      <c r="E20" s="99">
        <v>1853986.0</v>
      </c>
      <c r="F20" s="99">
        <v>125775.0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109862</v>
      </c>
      <c r="D21" s="99">
        <v>45071.0</v>
      </c>
      <c r="E21" s="99">
        <v>63935.0</v>
      </c>
      <c r="F21" s="99">
        <v>856.0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2877969</v>
      </c>
      <c r="D22" s="99">
        <v>2488420.0</v>
      </c>
      <c r="E22" s="99">
        <v>319975.0</v>
      </c>
      <c r="F22" s="99">
        <v>69574.0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9345781</v>
      </c>
      <c r="D23" s="99">
        <v>1938252.0</v>
      </c>
      <c r="E23" s="99">
        <v>7372060.0</v>
      </c>
      <c r="F23" s="99">
        <v>35469.0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545172</v>
      </c>
      <c r="D24" s="99">
        <v>545172.0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16750431</v>
      </c>
      <c r="D25" s="99">
        <v>1.6735651E7</v>
      </c>
      <c r="E25" s="99">
        <v>14780.0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1262255</v>
      </c>
      <c r="D26" s="99">
        <v>1254188.0</v>
      </c>
      <c r="E26" s="99">
        <v>2804.0</v>
      </c>
      <c r="F26" s="99">
        <v>5263.0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410640</v>
      </c>
      <c r="D28" s="99">
        <v>399190.0</v>
      </c>
      <c r="E28" s="99">
        <v>5231.0</v>
      </c>
      <c r="F28" s="99">
        <v>6219.0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17205820</v>
      </c>
      <c r="D29" s="99">
        <v>1.3983551E7</v>
      </c>
      <c r="E29" s="99">
        <v>3222269.0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40056718</v>
      </c>
      <c r="D31" s="99">
        <v>4.0056718E7</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3203870</v>
      </c>
      <c r="D32" s="99">
        <v>2033569.0</v>
      </c>
      <c r="E32" s="99">
        <v>1170301.0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39079480</v>
      </c>
      <c r="D34" s="99">
        <v>3.907948E7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21256888</v>
      </c>
      <c r="D35" s="99">
        <v>2.0465854E7</v>
      </c>
      <c r="E35" s="99">
        <v>790958.0</v>
      </c>
      <c r="F35" s="99">
        <v>76.0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4671220</v>
      </c>
      <c r="D36" s="99">
        <v>4231791.0</v>
      </c>
      <c r="E36" s="99">
        <v>439429.0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3664412</v>
      </c>
      <c r="D37" s="99">
        <v>3648058.0</v>
      </c>
      <c r="E37" s="99">
        <v>16354.0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7523508</v>
      </c>
      <c r="D38" s="99">
        <v>6873420.0</v>
      </c>
      <c r="E38" s="99">
        <v>392316.0</v>
      </c>
      <c r="F38" s="99">
        <v>257772.0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460243782</v>
      </c>
      <c r="D40" s="104">
        <f t="shared" si="2"/>
        <v>425057460</v>
      </c>
      <c r="E40" s="104">
        <f t="shared" si="2"/>
        <v>32361590</v>
      </c>
      <c r="F40" s="104">
        <f t="shared" si="2"/>
        <v>2824732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ALBERT EINSTEIN COLLEGE OF MEDICINE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2.8227535E7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1.5658338E7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6.1935993E7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2.4812065E7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5874281.0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6.24069176E8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2.13490158E8</v>
      </c>
      <c r="E12" s="109">
        <f>D11-D12</f>
        <v>410579018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1.1736453E8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2.34286588E8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1.7873295E7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1.07313758E8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1023925401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4.4724431E7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5.0646593E7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1.63208938E8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1.34133495E8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1.32282897E8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524996354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6.6143494E7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4.32785553E8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498929047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1023925401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ALBERT EINSTEIN COLLEGE OF MEDICINE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460243782</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40056718</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420187064</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35015588.67</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43885873</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1.253323867</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66143494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460243782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38353648.5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1.724568498</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351651118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460243782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38353648.5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9.168648401</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10.42197227</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209958572</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371509260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0.5651503061</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200966719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51853422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252820141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460243782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0.5493178852</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40347702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200966719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0.2007680784</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425057460</v>
      </c>
      <c r="E41" s="165">
        <f t="shared" ref="E41:E44" si="1">D41/$D$44</f>
        <v>0.9235485119</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32361590</v>
      </c>
      <c r="E42" s="165">
        <f t="shared" si="1"/>
        <v>0.07031401893</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2824732</v>
      </c>
      <c r="E43" s="165">
        <f t="shared" si="1"/>
        <v>0.006137469121</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460243782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253982783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2824732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89.9139398</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136508212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258579962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0.5279148892</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134133495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1023925401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0.1309992846</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ALBERT EINSTEIN COLLEGE OF MEDICINE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526478.0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2.0E7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2.19948556E8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4.3807777E7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1284776.0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284282811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5.9656856E7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3.6443687E7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9181973.0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105282516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3905547.0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3676293.0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2525297.0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4949558.0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-2424261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-2424261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-1573107.0</v>
      </c>
      <c r="E26" s="50">
        <v>40000.0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5222.0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-1573107</v>
      </c>
      <c r="E28" s="75">
        <f t="shared" si="2"/>
        <v>34778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-1538329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95230.0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386958.0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-291728</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244</v>
      </c>
      <c r="D39" s="74"/>
      <c r="E39" s="48">
        <v>2839854.0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616974.0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245</v>
      </c>
      <c r="D41" s="74"/>
      <c r="E41" s="48">
        <v>477041.0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246</v>
      </c>
      <c r="D42" s="74"/>
      <c r="E42" s="48">
        <v>1909879.0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5843748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398736597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ALBERT EINSTEIN COLLEGE OF MEDICINE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35000</v>
      </c>
      <c r="D3" s="99">
        <v>35000.0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19407233</v>
      </c>
      <c r="D4" s="99">
        <v>1.9407233E7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3914685</v>
      </c>
      <c r="D5" s="99">
        <v>3914685.0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3361249</v>
      </c>
      <c r="D7" s="99">
        <v>941196.0</v>
      </c>
      <c r="E7" s="99">
        <v>2420053.0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209493495</v>
      </c>
      <c r="D9" s="99">
        <v>1.96136834E8</v>
      </c>
      <c r="E9" s="99">
        <v>9940831.0</v>
      </c>
      <c r="F9" s="99">
        <v>3415830.0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11827310</v>
      </c>
      <c r="D10" s="99">
        <v>1.1333478E7</v>
      </c>
      <c r="E10" s="99">
        <v>293692.0</v>
      </c>
      <c r="F10" s="99">
        <v>200140.0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34092839</v>
      </c>
      <c r="D11" s="99">
        <v>3.1706005E7</v>
      </c>
      <c r="E11" s="99">
        <v>1836269.0</v>
      </c>
      <c r="F11" s="99">
        <v>550565.0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11249967</v>
      </c>
      <c r="D12" s="99">
        <v>1.0438857E7</v>
      </c>
      <c r="E12" s="99">
        <v>629974.0</v>
      </c>
      <c r="F12" s="99">
        <v>181136.0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2711761</v>
      </c>
      <c r="D15" s="99">
        <v>1184357.0</v>
      </c>
      <c r="E15" s="99">
        <v>1527404.0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1340771</v>
      </c>
      <c r="D16" s="99">
        <v>93017.0</v>
      </c>
      <c r="E16" s="99">
        <v>1247754.0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562932</v>
      </c>
      <c r="D19" s="99">
        <v>0.0</v>
      </c>
      <c r="E19" s="99">
        <v>562932.0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11698259</v>
      </c>
      <c r="D20" s="99">
        <v>1.0317639E7</v>
      </c>
      <c r="E20" s="99">
        <v>1072839.0</v>
      </c>
      <c r="F20" s="99">
        <v>307781.0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128817</v>
      </c>
      <c r="D21" s="99">
        <v>88451.0</v>
      </c>
      <c r="E21" s="99">
        <v>37541.0</v>
      </c>
      <c r="F21" s="99">
        <v>2825.0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3465161</v>
      </c>
      <c r="D22" s="99">
        <v>2577554.0</v>
      </c>
      <c r="E22" s="99">
        <v>791717.0</v>
      </c>
      <c r="F22" s="99">
        <v>95890.0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13938426</v>
      </c>
      <c r="D23" s="99">
        <v>2916895.0</v>
      </c>
      <c r="E23" s="99">
        <v>1.0988341E7</v>
      </c>
      <c r="F23" s="99">
        <v>33190.0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852838</v>
      </c>
      <c r="D24" s="99">
        <v>852838.0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18176168</v>
      </c>
      <c r="D25" s="99">
        <v>1.817585E7</v>
      </c>
      <c r="E25" s="99">
        <v>318.0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2781465</v>
      </c>
      <c r="D26" s="99">
        <v>2714186.0</v>
      </c>
      <c r="E26" s="99">
        <v>39279.0</v>
      </c>
      <c r="F26" s="99">
        <v>28000.0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856492</v>
      </c>
      <c r="D28" s="99">
        <v>834332.0</v>
      </c>
      <c r="E28" s="99">
        <v>21256.0</v>
      </c>
      <c r="F28" s="99">
        <v>904.0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15384137</v>
      </c>
      <c r="D29" s="99">
        <v>1.444778E7</v>
      </c>
      <c r="E29" s="99">
        <v>936357.0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43230292</v>
      </c>
      <c r="D31" s="99">
        <v>4.3230292E7</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3296424</v>
      </c>
      <c r="D32" s="99">
        <v>2377306.0</v>
      </c>
      <c r="E32" s="99">
        <v>919118.0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39699496</v>
      </c>
      <c r="D34" s="99">
        <v>3.9699496E7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20641690</v>
      </c>
      <c r="D35" s="99">
        <v>2.0439494E7</v>
      </c>
      <c r="E35" s="99">
        <v>201989.0</v>
      </c>
      <c r="F35" s="99">
        <v>207.0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5280155</v>
      </c>
      <c r="D36" s="99">
        <v>4821416.0</v>
      </c>
      <c r="E36" s="99">
        <v>458739.0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3888162</v>
      </c>
      <c r="D37" s="99">
        <v>3880585.0</v>
      </c>
      <c r="E37" s="99">
        <v>7577.0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9389339</v>
      </c>
      <c r="D38" s="99">
        <v>8364605.0</v>
      </c>
      <c r="E38" s="99">
        <v>530152.0</v>
      </c>
      <c r="F38" s="99">
        <v>494582.0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490704563</v>
      </c>
      <c r="D40" s="104">
        <f t="shared" si="2"/>
        <v>450929381</v>
      </c>
      <c r="E40" s="104">
        <f t="shared" si="2"/>
        <v>34464132</v>
      </c>
      <c r="F40" s="104">
        <f t="shared" si="2"/>
        <v>5311050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ALBERT EINSTEIN COLLEGE OF MEDICINE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3.2748023E7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1.1728695E7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6.8942077E7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2.6056008E7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1.0001395E7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6.49220113E8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2.51286768E8</v>
      </c>
      <c r="E12" s="109">
        <f>D11-D12</f>
        <v>397933345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1.24634945E8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1.75906534E8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1.6093424E7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1.02600214E8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966644660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4.7160476E7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5.0060157E7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1.63208938E8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1.28339001E8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1.1122073E8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499989302</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7.6794131E7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3.89861227E8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466655358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966644660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