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<sst xmlns="http://schemas.openxmlformats.org/spreadsheetml/2006/main" count="859" uniqueCount="248">
  <si>
    <t>TeachAAPI</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</si>
  <si>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</si>
  <si>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</si>
  <si>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</si>
  <si>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</si>
  <si>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</si>
  <si>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</si>
  <si>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</si>
  <si>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</si>
  <si>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</si>
  <si>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</si>
  <si>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</si>
  <si>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</si>
  <si>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</si>
  <si>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</si>
  <si>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</si>
  <si>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</si>
  <si>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</si>
  <si>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</si>
  <si>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</si>
  <si>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</si>
  <si>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</si>
  <si>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</si>
  <si>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</si>
  <si>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</si>
  <si>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</si>
  <si>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</si>
  <si>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</si>
  <si>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</si>
  <si>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</si>
  <si>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</si>
  <si>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</si>
  <si>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</si>
  <si>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</si>
  <si>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</si>
  <si>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</si>
  <si>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</si>
  <si>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</si>
  <si>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</si>
  <si>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</si>
  <si>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</si>
  <si>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</si>
  <si>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</si>
  <si>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</si>
  <si>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</si>
  <si>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</si>
  <si>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</si>
  <si>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</si>
  <si>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</si>
  <si>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</si>
  <si>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</si>
  <si>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</si>
  <si>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</si>
  <si>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</si>
  <si>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</si>
  <si>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</si>
  <si>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</si>
  <si>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</si>
  <si>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</si>
  <si>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</si>
  <si>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</si>
  <si>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</si>
  <si>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</si>
  <si>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</si>
  <si>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</si>
  <si>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</si>
  <si>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</si>
  <si>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</si>
  <si>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</si>
  <si>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</si>
  <si>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</si>
  <si>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</si>
  <si>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</si>
  <si>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</si>
  <si>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</si>
  <si>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</si>
  <si>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</si>
  <si>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</si>
  <si>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</si>
  <si>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</si>
  <si>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</si>
  <si>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</si>
  <si>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</si>
  <si>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</si>
  <si>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</si>
  <si>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</si>
  <si>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</si>
  <si>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</si>
  <si>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</si>
  <si>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</si>
  <si>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</si>
  <si>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</si>
  <si>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</si>
  <si>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</si>
  <si>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</si>
  <si>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</si>
  <si>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</si>
  <si>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</si>
  <si>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</si>
  <si>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</si>
  <si>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</si>
  <si>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</si>
  <si>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</si>
  <si>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</si>
  <si>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</si>
  <si>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</si>
  <si>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</si>
  <si>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</si>
  <si>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</si>
  <si>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</si>
  <si>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</si>
  <si>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</si>
  <si>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</si>
  <si>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</si>
  <si>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</si>
  <si>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</si>
  <si>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</si>
  <si>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</si>
  <si>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</si>
  <si>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</si>
  <si>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</si>
  <si>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</si>
  <si>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</si>
  <si>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</si>
  <si>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</si>
  <si>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</si>
  <si>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</si>
  <si>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</si>
  <si>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</si>
  <si>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</si>
  <si>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</si>
  <si>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</si>
  <si>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</si>
  <si>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</si>
  <si>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</si>
  <si>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</si>
  <si>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</si>
  <si>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</si>
  <si>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</si>
  <si>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</si>
  <si>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</si>
  <si>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</si>
  <si>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</si>
  <si>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</si>
  <si>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</si>
  <si>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</si>
  <si>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</si>
  <si>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</si>
  <si>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</si>
  <si>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</si>
  <si>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</si>
  <si>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</si>
  <si>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</si>
  <si>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</si>
  <si>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</si>
  <si>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</si>
  <si>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</si>
  <si>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</si>
  <si>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</si>
  <si>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</si>
  <si>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</si>
  <si>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</si>
  <si>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</si>
  <si>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</si>
  <si>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</si>
  <si>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</si>
  <si>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</si>
  <si>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</si>
  <si>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</si>
  <si>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</si>
  <si>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</si>
  <si>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</si>
  <si>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</si>
  <si>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</si>
  <si>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</si>
  <si>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</si>
  <si>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</si>
  <si>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</si>
  <si>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</si>
  <si>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</si>
  <si>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</si>
  <si>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</si>
  <si>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</si>
  <si>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</si>
  <si>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</si>
  <si>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</si>
  <si>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</si>
  <si>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</si>
  <si>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</si>
  <si>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</si>
  <si>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</si>
  <si>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</si>
  <si>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</si>
  <si>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</si>
  <si>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</si>
  <si>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</si>
  <si>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</si>
  <si>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</si>
  <si>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</si>
  <si>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</si>
  <si>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</si>
  <si>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</si>
  <si>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</si>
  <si>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</si>
  <si>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</si>
  <si>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</si>
  <si>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</si>
  <si>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</si>
  <si>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</si>
  <si>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</si>
  <si>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</si>
  <si>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</si>
  <si>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</si>
  <si>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</si>
  <si>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</si>
  <si>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</si>
  <si>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</si>
  <si>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</si>
  <si>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</si>
  <si>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</si>
  <si>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</si>
  <si>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</si>
  <si>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</si>
  <si>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</si>
  <si>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</si>
  <si>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</si>
  <si>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</si>
  <si>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</si>
  <si>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</si>
  <si>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</si>
  <si>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</si>
  <si>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</si>
  <si>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</si>
  <si>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</si>
  <si>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PROGRAM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</si>
  <si>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</si>
  <si>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</si>
  <si>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EVENT EXPENSE</t>
  </si>
  <si>
    <t>WEBSITE DEVELOPMENT</t>
  </si>
  <si>
    <t xml:space="preserve"> SUPPLIES</t>
  </si>
  <si>
    <t>MEALS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</si>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</sst>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readingOrder="0"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TeachAAPI</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2023'!C40</f>
        <v>78347</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78347</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6528.916667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2023'!E2+'Balance Sheet 2023'!E3</f>
        <v>223688</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34.2611204</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2023'!E30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2023'!C40</f>
        <v>78347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6528.916667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2023'!C40</f>
        <v>78347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6528.916667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34.2611204</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2023'!E2:E7,'Revenues 2023'!F10:F15)</f>
        <v>85060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2023'!F44</f>
        <v>199648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0.4260498477</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2023'!C40</f>
        <v>78347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v>0.0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235</v>
      </c>
      <c r="D41" s="75">
        <f>'Expenses 2023'!D40</f>
        <v>73105</v>
      </c>
      <c r="E41" s="164">
        <f t="shared" ref="E41:E44" si="1">D41/$D$44</f>
        <v>0.9330925243</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2023'!E40</f>
        <v>5242</v>
      </c>
      <c r="E42" s="164">
        <f t="shared" si="1"/>
        <v>0.06690747572</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78347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2023'!F9</f>
        <v>155060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2023'!E2:E10)</f>
        <v>223688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v>0.0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2023'!E18</f>
        <v>223688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TeachAAPI</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285477.0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3600.0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285477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125803.0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8989.0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116814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402291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TeachAAPI</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5000</v>
      </c>
      <c r="D3" s="99">
        <v>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43291</v>
      </c>
      <c r="D9" s="99">
        <v>28861.0</v>
      </c>
      <c r="E9" s="99">
        <v>14430.0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3732</v>
      </c>
      <c r="D12" s="99">
        <v>2488.0</v>
      </c>
      <c r="E12" s="99">
        <v>1244.0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6000</v>
      </c>
      <c r="D16" s="99">
        <v>4000.0</v>
      </c>
      <c r="E16" s="99">
        <v>2000.0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54519</v>
      </c>
      <c r="D20" s="99">
        <v>51819.0</v>
      </c>
      <c r="E20" s="99">
        <v>2700.0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18961</v>
      </c>
      <c r="D21" s="99">
        <v>13273.0</v>
      </c>
      <c r="E21" s="99">
        <v>5688.0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2821</v>
      </c>
      <c r="D22" s="99">
        <v>1881.0</v>
      </c>
      <c r="E22" s="99">
        <v>940.0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8540</v>
      </c>
      <c r="D23" s="99">
        <v>5693.0</v>
      </c>
      <c r="E23" s="99">
        <v>2847.0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1638</v>
      </c>
      <c r="D25" s="99">
        <v>1092.0</v>
      </c>
      <c r="E25" s="99">
        <v>546.0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4268</v>
      </c>
      <c r="D26" s="99">
        <v>2845.0</v>
      </c>
      <c r="E26" s="99">
        <v>1423.0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6992</v>
      </c>
      <c r="D29" s="99">
        <v>6992.0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1</v>
      </c>
      <c r="D30" s="99">
        <v>1.0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1289</v>
      </c>
      <c r="D32" s="99">
        <v>859.0</v>
      </c>
      <c r="E32" s="99">
        <v>430.0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237</v>
      </c>
      <c r="C34" s="98">
        <f t="shared" si="1"/>
        <v>37329</v>
      </c>
      <c r="D34" s="99">
        <v>37329.0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25000</v>
      </c>
      <c r="D35" s="99">
        <v>25000.0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14695</v>
      </c>
      <c r="D36" s="99">
        <v>10287.0</v>
      </c>
      <c r="E36" s="99">
        <v>4408.0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5515</v>
      </c>
      <c r="D37" s="99">
        <v>3677.0</v>
      </c>
      <c r="E37" s="99">
        <v>1838.0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12510</v>
      </c>
      <c r="D38" s="99">
        <v>8314.0</v>
      </c>
      <c r="E38" s="99">
        <v>4196.0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252101</v>
      </c>
      <c r="D40" s="103">
        <f t="shared" si="2"/>
        <v>209411</v>
      </c>
      <c r="E40" s="103">
        <f t="shared" si="2"/>
        <v>42690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TeachAAPI</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362346.0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13250.0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375596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450.0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1268.0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1718</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373878.0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373878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375596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TeachAAPI</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2024'!C40</f>
        <v>252101</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252101</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21008.41667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2024'!E2+'Balance Sheet 2024'!E3</f>
        <v>362346</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17.24765868</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2024'!E30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2024'!C40</f>
        <v>252101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21008.41667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2024'!C40</f>
        <v>252101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21008.41667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17.24765868</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2024'!E2:E7,'Revenues 2024'!F10:F15)</f>
        <v>285477</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2024'!F44</f>
        <v>402291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0.709628105</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2024'!C7:C9)</f>
        <v>43291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2024'!C10:C12)</f>
        <v>3732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47023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2024'!C40</f>
        <v>252101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0.1865244485</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2024'!C7:C9)</f>
        <v>43291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241</v>
      </c>
      <c r="D41" s="75">
        <f>'Expenses 2024'!D40</f>
        <v>209411</v>
      </c>
      <c r="E41" s="164">
        <f t="shared" ref="E41:E44" si="1">D41/$D$44</f>
        <v>0.8306631072</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2024'!E40</f>
        <v>42690</v>
      </c>
      <c r="E42" s="164">
        <f t="shared" si="1"/>
        <v>0.1693368928</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252101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2024'!F9</f>
        <v>285477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2024'!E2:E10)</f>
        <v>375596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2024'!E19:E22)</f>
        <v>450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f>D52/D53</f>
        <v>834.6577778</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2024'!E18</f>
        <v>375596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TeachAAPI</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176</v>
      </c>
      <c r="D5" s="176">
        <f>'Ratios 2022'!D8</f>
        <v>43.22102227</v>
      </c>
      <c r="E5" s="176">
        <f>'Ratios 2023'!D8</f>
        <v>34.2611204</v>
      </c>
      <c r="F5" s="176">
        <f>'Ratios 2024'!D8</f>
        <v>17.24765868</v>
      </c>
      <c r="G5" s="176">
        <f>average(D5:F5)</f>
        <v>31.57660045</v>
      </c>
      <c r="H5" s="149" t="s">
        <v>183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184</v>
      </c>
      <c r="D10" s="148">
        <f>'Ratios 2022'!D14</f>
        <v>43.22102227</v>
      </c>
      <c r="E10" s="148">
        <f>'Ratios 2023'!D14</f>
        <v>0</v>
      </c>
      <c r="F10" s="148">
        <f>'Ratios 2024'!D14</f>
        <v>0</v>
      </c>
      <c r="G10" s="176">
        <f>average(D10:F10)</f>
        <v>14.40700742</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192</v>
      </c>
      <c r="D15" s="179">
        <f>'Ratios 2022'!D20</f>
        <v>0</v>
      </c>
      <c r="E15" s="179">
        <f>'Ratios 2023'!D20</f>
        <v>0</v>
      </c>
      <c r="F15" s="179">
        <f>'Ratios 2024'!D20</f>
        <v>0</v>
      </c>
      <c r="G15" s="176">
        <f>average(D15:F15)</f>
        <v>0</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194</v>
      </c>
      <c r="D20" s="162">
        <f>'Ratios 2022'!D26</f>
        <v>0.4903258256</v>
      </c>
      <c r="E20" s="162">
        <f>'Ratios 2023'!D26</f>
        <v>0.4260498477</v>
      </c>
      <c r="F20" s="162">
        <f>'Ratios 2024'!D26</f>
        <v>0.709628105</v>
      </c>
      <c r="G20" s="180">
        <f>average(D20:F20)</f>
        <v>0.5420012594</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204</v>
      </c>
      <c r="D25" s="162">
        <f>'Ratios 2022'!D33</f>
        <v>0</v>
      </c>
      <c r="E25" s="162">
        <f>'Ratios 2023'!D33</f>
        <v>0</v>
      </c>
      <c r="F25" s="162">
        <f>'Ratios 2024'!D33</f>
        <v>0.1865244485</v>
      </c>
      <c r="G25" s="180">
        <f>average(D25:F25)</f>
        <v>0.06217481618</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206</v>
      </c>
      <c r="D30" s="162">
        <f>'Ratios 2022'!D38</f>
        <v>0</v>
      </c>
      <c r="E30" s="162">
        <f>'Ratios 2023'!D38</f>
        <v>0</v>
      </c>
      <c r="F30" s="162">
        <f>'Ratios 2024'!D38</f>
        <v>0</v>
      </c>
      <c r="G30" s="180">
        <f>average(D30:F30)</f>
        <v>0</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1</v>
      </c>
      <c r="E35" s="162">
        <f>'Ratios 2023'!E41</f>
        <v>0.9330925243</v>
      </c>
      <c r="F35" s="162">
        <f>'Ratios 2024'!E41</f>
        <v>0.8306631072</v>
      </c>
      <c r="G35" s="180">
        <f t="shared" ref="G35:G37" si="1">average(D35:F35)</f>
        <v>0.9212518772</v>
      </c>
      <c r="H35" s="180"/>
      <c r="I35" s="43"/>
      <c r="J35" s="43"/>
      <c r="K35" s="43"/>
      <c r="L35" s="43"/>
      <c r="M35" s="43"/>
      <c r="N35" s="43"/>
      <c r="O35" s="43"/>
      <c r="P35" s="43"/>
      <c r="Q35" s="43"/>
      <c r="R35" s="43"/>
      <c r="S35" s="43"/>
      <c r="T35" s="43"/>
      <c r="U35" s="43"/>
      <c r="V35" s="43"/>
      <c r="W35" s="43"/>
      <c r="X35" s="43"/>
      <c r="Y35" s="43"/>
    </row>
    <row r="36">
      <c r="A36" s="138"/>
      <c r="B36" s="52"/>
      <c r="C36" s="147" t="s">
        <v>213</v>
      </c>
      <c r="D36" s="162">
        <f>'Ratios 2022'!E42</f>
        <v>0</v>
      </c>
      <c r="E36" s="162">
        <f>'Ratios 2023'!E42</f>
        <v>0.06690747572</v>
      </c>
      <c r="F36" s="162">
        <f>'Ratios 2024'!E42</f>
        <v>0.1693368928</v>
      </c>
      <c r="G36" s="180">
        <f t="shared" si="1"/>
        <v>0.07874812282</v>
      </c>
      <c r="H36" s="180"/>
      <c r="I36" s="43"/>
      <c r="J36" s="43"/>
      <c r="K36" s="43"/>
      <c r="L36" s="43"/>
      <c r="M36" s="43"/>
      <c r="N36" s="43"/>
      <c r="O36" s="43"/>
      <c r="P36" s="43"/>
      <c r="Q36" s="43"/>
      <c r="R36" s="43"/>
      <c r="S36" s="43"/>
      <c r="T36" s="43"/>
      <c r="U36" s="43"/>
      <c r="V36" s="43"/>
      <c r="W36" s="43"/>
      <c r="X36" s="43"/>
      <c r="Y36" s="43"/>
    </row>
    <row r="37">
      <c r="A37" s="138"/>
      <c r="B37" s="181"/>
      <c r="C37" s="147" t="s">
        <v>214</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219</v>
      </c>
      <c r="D42" s="165" t="str">
        <f>'Ratios 2022'!D49</f>
        <v>$0</v>
      </c>
      <c r="E42" s="165" t="str">
        <f>'Ratios 2023'!D49</f>
        <v>$0</v>
      </c>
      <c r="F42" s="165" t="str">
        <f>'Ratios 2024'!D49</f>
        <v>$0</v>
      </c>
      <c r="G42" s="182">
        <v>0.0</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225</v>
      </c>
      <c r="D47" s="148">
        <f>'Ratios 2022'!D54</f>
        <v>0</v>
      </c>
      <c r="E47" s="148">
        <f>'Ratios 2023'!D54</f>
        <v>0</v>
      </c>
      <c r="F47" s="148">
        <f>'Ratios 2024'!D54</f>
        <v>834.6577778</v>
      </c>
      <c r="G47" s="176">
        <f>average(D47:F47)</f>
        <v>278.2192593</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231</v>
      </c>
      <c r="D52" s="183">
        <f>'Ratios 2022'!D59</f>
        <v>0</v>
      </c>
      <c r="E52" s="183">
        <f>'Ratios 2023'!D59</f>
        <v>0</v>
      </c>
      <c r="F52" s="183">
        <f>'Ratios 2024'!D59</f>
        <v>0</v>
      </c>
      <c r="G52" s="184">
        <f>average(D52:F52)</f>
        <v>0</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TeachAAPI</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TeachAAPI</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62392.0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62392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79890.0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15036.0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64854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127246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TeachAAPI</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16685</v>
      </c>
      <c r="D18" s="99">
        <v>16685.0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11742</v>
      </c>
      <c r="D33" s="99">
        <v>11742.0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28427</v>
      </c>
      <c r="D40" s="103">
        <f t="shared" si="2"/>
        <v>28427</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TeachAAPI</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102387.0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102387</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102387.0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102387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102387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TeachAAPI</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28427</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28427</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2368.916667</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102387</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43.22102227</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102387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28427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2368.916667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43.22102227</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28427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2368.916667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f>D20+D8</f>
        <v>43.22102227</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62392</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127246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0.4903258256</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28427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v>0.0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2022'!D40</f>
        <v>28427</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28427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62392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102387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v>0.0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102387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TeachAAPI</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70000.0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85060.0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155060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93275.0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48687.0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44588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199648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TeachAAPI</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910</v>
      </c>
      <c r="D15" s="99">
        <v>607.0</v>
      </c>
      <c r="E15" s="99">
        <v>303.0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32755</v>
      </c>
      <c r="D20" s="99">
        <v>32755.0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1278</v>
      </c>
      <c r="D21" s="99">
        <v>852.0</v>
      </c>
      <c r="E21" s="99">
        <v>426.0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13539</v>
      </c>
      <c r="D22" s="99">
        <v>9026.0</v>
      </c>
      <c r="E22" s="99">
        <v>4513.0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234</v>
      </c>
      <c r="C34" s="98">
        <f t="shared" si="1"/>
        <v>29865</v>
      </c>
      <c r="D34" s="99">
        <v>29865.0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78347</v>
      </c>
      <c r="D40" s="103">
        <f t="shared" si="2"/>
        <v>73105</v>
      </c>
      <c r="E40" s="103">
        <f t="shared" si="2"/>
        <v>5242</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TeachAAPI</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223688.0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223688</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223688.0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223688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223688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