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<sst xmlns="http://schemas.openxmlformats.org/spreadsheetml/2006/main" count="869" uniqueCount="252">
  <si>
    <t>CENTER AGAINST RAPE AND DOMESTIC VIOLENCE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</si>
  <si>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</si>
  <si>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</si>
  <si>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</si>
  <si>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</si>
  <si>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</si>
  <si>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</si>
  <si>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</si>
  <si>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</si>
  <si>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</si>
  <si>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</si>
  <si>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</si>
  <si>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</si>
  <si>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</si>
  <si>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</si>
  <si>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</si>
  <si>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</si>
  <si>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</si>
  <si>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</si>
  <si>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</si>
  <si>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</si>
  <si>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</si>
  <si>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</si>
  <si>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</si>
  <si>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</si>
  <si>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</si>
  <si>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</si>
  <si>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</si>
  <si>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</si>
  <si>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</si>
  <si>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</si>
  <si>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</si>
  <si>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</si>
  <si>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</si>
  <si>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</si>
  <si>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</si>
  <si>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</si>
  <si>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</si>
  <si>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</si>
  <si>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</si>
  <si>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</si>
  <si>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</si>
  <si>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</si>
  <si>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</si>
  <si>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</si>
  <si>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</si>
  <si>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</si>
  <si>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</si>
  <si>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</si>
  <si>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</si>
  <si>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</si>
  <si>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</si>
  <si>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</si>
  <si>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</si>
  <si>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</si>
  <si>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</si>
  <si>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</si>
  <si>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</si>
  <si>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</si>
  <si>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</si>
  <si>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</si>
  <si>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</si>
  <si>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</si>
  <si>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</si>
  <si>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VICTIM SUPPORT SERVICE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</si>
  <si>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</si>
  <si>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</si>
  <si>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</si>
  <si>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</si>
  <si>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</si>
  <si>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</si>
  <si>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</si>
  <si>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</si>
  <si>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</si>
  <si>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</si>
  <si>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</si>
  <si>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</si>
  <si>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</si>
  <si>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</si>
  <si>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</si>
  <si>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</si>
  <si>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</si>
  <si>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</si>
  <si>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</si>
  <si>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</si>
  <si>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</si>
  <si>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</si>
  <si>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</si>
  <si>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</si>
  <si>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</si>
  <si>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</si>
  <si>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</si>
  <si>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</si>
  <si>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</si>
  <si>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</si>
  <si>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</si>
  <si>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</si>
  <si>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</si>
  <si>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</si>
  <si>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</si>
  <si>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</si>
  <si>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</si>
  <si>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</si>
  <si>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</si>
  <si>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</si>
  <si>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</si>
  <si>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</si>
  <si>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</si>
  <si>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</si>
  <si>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</si>
  <si>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</si>
  <si>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</si>
  <si>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</si>
  <si>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</si>
  <si>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</si>
  <si>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</si>
  <si>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</si>
  <si>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</si>
  <si>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</si>
  <si>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</si>
  <si>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</si>
  <si>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</si>
  <si>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</si>
  <si>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</si>
  <si>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</si>
  <si>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</si>
  <si>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</si>
  <si>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</si>
  <si>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</si>
  <si>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</si>
  <si>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</si>
  <si>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</si>
  <si>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</si>
  <si>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</si>
  <si>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</si>
  <si>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CLIENT ASSISTANCE</t>
  </si>
  <si>
    <t>TELEPHONE AND INTERNET</t>
  </si>
  <si>
    <t>SUPPLIES</t>
  </si>
  <si>
    <t>DUES AND SUBSCRIPTIONS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</si>
  <si>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</si>
  <si>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</si>
  <si>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</si>
  <si>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</si>
  <si>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</si>
  <si>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</si>
  <si>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</si>
  <si>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</si>
  <si>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</si>
  <si>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</si>
  <si>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</si>
  <si>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</si>
  <si>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</si>
  <si>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</si>
  <si>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</si>
  <si>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</si>
  <si>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</si>
  <si>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</si>
  <si>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</si>
  <si>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</si>
  <si>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</si>
  <si>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</si>
  <si>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</si>
  <si>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</si>
  <si>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</si>
  <si>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</si>
  <si>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</si>
  <si>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</si>
  <si>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</si>
  <si>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</si>
  <si>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</si>
  <si>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</si>
  <si>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</si>
  <si>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</si>
  <si>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</si>
  <si>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</si>
  <si>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</si>
  <si>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</si>
  <si>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</si>
  <si>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</si>
  <si>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</si>
  <si>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</si>
  <si>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</si>
  <si>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</si>
  <si>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</si>
  <si>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</si>
  <si>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</si>
  <si>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</si>
  <si>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</si>
  <si>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</si>
  <si>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</si>
  <si>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</si>
  <si>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</si>
  <si>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</si>
  <si>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</si>
  <si>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</si>
  <si>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</si>
  <si>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</si>
  <si>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</si>
  <si>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</si>
  <si>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</si>
  <si>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</si>
  <si>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</si>
  <si>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</si>
  <si>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</si>
  <si>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</si>
  <si>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</si>
  <si>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</si>
  <si>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</si>
  <si>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</si>
  <si>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</si>
  <si>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</si>
  <si>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</si>
  <si>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</si>
  <si>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</si>
  <si>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</si>
  <si>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</si>
  <si>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</si>
  <si>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</si>
  <si>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</si>
  <si>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</si>
  <si>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</si>
  <si>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</si>
  <si>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</si>
  <si>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</si>
  <si>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</si>
  <si>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</si>
  <si>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</si>
  <si>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</si>
  <si>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</si>
  <si>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</si>
  <si>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</si>
  <si>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</si>
  <si>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</si>
  <si>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</si>
  <si>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</si>
  <si>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</si>
  <si>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</si>
  <si>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</si>
  <si>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</si>
  <si>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</si>
  <si>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DUES AND LICENSES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</si>
  <si>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</si>
  <si>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</si>
  <si>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OTHER REVENUE</t>
  </si>
  <si>
    <t>OTHER PROFESSIONAL FEES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</si>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</sst>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CENTER AGAINST RAPE AND DOMESTIC VIOLENCE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2096632</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51208</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2045424</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170452</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899038</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5.274435032</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1652221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2096632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174719.3333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9.456429168</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244607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2096632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174719.3333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1.399999618</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6.67443465</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1530170</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2179278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0.7021453894</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1227680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251072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1478752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2096632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0.705298784</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161364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1227680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0.1314381598</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241</v>
      </c>
      <c r="D41" s="75">
        <f>'Expenses 2022'!D40</f>
        <v>1593699</v>
      </c>
      <c r="E41" s="165">
        <f t="shared" ref="E41:E44" si="1">D41/$D$44</f>
        <v>0.7601233788</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368802</v>
      </c>
      <c r="E42" s="165">
        <f t="shared" si="1"/>
        <v>0.1759021135</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134131</v>
      </c>
      <c r="E43" s="165">
        <f t="shared" si="1"/>
        <v>0.06397450769</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2096632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1989562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134131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14.83297672</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1020381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194306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5.25141272</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121624</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2442480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0.04979529003</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CENTER AGAINST RAPE AND DOMESTIC VIOLENCE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1248391.0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511198.0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1759589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23270.0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34856.0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10093.0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24763</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243</v>
      </c>
      <c r="D39" s="74"/>
      <c r="E39" s="48">
        <v>1417.0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1417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1809039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CENTER AGAINST RAPE AND DOMESTIC VIOLENCE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125000</v>
      </c>
      <c r="D7" s="99">
        <v>31250.0</v>
      </c>
      <c r="E7" s="99">
        <v>50000.0</v>
      </c>
      <c r="F7" s="99">
        <v>43750.0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1017633</v>
      </c>
      <c r="D9" s="99">
        <v>991596.0</v>
      </c>
      <c r="E9" s="99">
        <v>18434.0</v>
      </c>
      <c r="F9" s="99">
        <v>7603.0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14080</v>
      </c>
      <c r="D10" s="99">
        <v>12604.0</v>
      </c>
      <c r="E10" s="99">
        <v>843.0</v>
      </c>
      <c r="F10" s="99">
        <v>633.0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163839</v>
      </c>
      <c r="D11" s="99">
        <v>146663.0</v>
      </c>
      <c r="E11" s="99">
        <v>9813.0</v>
      </c>
      <c r="F11" s="99">
        <v>7363.0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88049</v>
      </c>
      <c r="D12" s="99">
        <v>79244.0</v>
      </c>
      <c r="E12" s="99">
        <v>5283.0</v>
      </c>
      <c r="F12" s="99">
        <v>3522.0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45116</v>
      </c>
      <c r="D14" s="99">
        <v>22558.0</v>
      </c>
      <c r="E14" s="99">
        <v>11279.0</v>
      </c>
      <c r="F14" s="99">
        <v>11279.0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2900</v>
      </c>
      <c r="D15" s="99">
        <v>0.0</v>
      </c>
      <c r="E15" s="99">
        <v>2900.0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41368</v>
      </c>
      <c r="D16" s="99">
        <v>0.0</v>
      </c>
      <c r="E16" s="99">
        <v>41368.0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4558</v>
      </c>
      <c r="D19" s="99">
        <v>0.0</v>
      </c>
      <c r="E19" s="99">
        <v>4558.0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31979</v>
      </c>
      <c r="D22" s="99">
        <v>6598.0</v>
      </c>
      <c r="E22" s="99">
        <v>19434.0</v>
      </c>
      <c r="F22" s="99">
        <v>5947.0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26765</v>
      </c>
      <c r="D23" s="99">
        <v>20074.0</v>
      </c>
      <c r="E23" s="99">
        <v>6691.0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105294</v>
      </c>
      <c r="D25" s="99">
        <v>84235.0</v>
      </c>
      <c r="E25" s="99">
        <v>21059.0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10636</v>
      </c>
      <c r="D26" s="99">
        <v>8018.0</v>
      </c>
      <c r="E26" s="99">
        <v>2334.0</v>
      </c>
      <c r="F26" s="99">
        <v>284.0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1860</v>
      </c>
      <c r="D28" s="99">
        <v>1483.0</v>
      </c>
      <c r="E28" s="99">
        <v>377.0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67808</v>
      </c>
      <c r="D31" s="99">
        <v>0.0</v>
      </c>
      <c r="E31" s="99">
        <v>67808.0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36850</v>
      </c>
      <c r="D32" s="99">
        <v>14740.0</v>
      </c>
      <c r="E32" s="99">
        <v>22110.0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112048</v>
      </c>
      <c r="D34" s="99">
        <v>112003.0</v>
      </c>
      <c r="E34" s="99">
        <v>0.0</v>
      </c>
      <c r="F34" s="99">
        <v>45.0</v>
      </c>
      <c r="G34" s="43"/>
      <c r="H34" s="43"/>
      <c r="I34" s="43"/>
      <c r="J34" s="43"/>
      <c r="K34" s="43"/>
      <c r="L34" s="43"/>
      <c r="M34" s="43"/>
      <c r="N34" s="43"/>
      <c r="O34" s="43"/>
      <c r="P34" s="43"/>
      <c r="Q34" s="43"/>
      <c r="R34" s="43"/>
      <c r="S34" s="43"/>
      <c r="T34" s="43"/>
      <c r="U34" s="43"/>
      <c r="V34" s="43"/>
      <c r="W34" s="43"/>
      <c r="X34" s="43"/>
      <c r="Y34" s="43"/>
      <c r="Z34" s="43"/>
    </row>
    <row r="35">
      <c r="A35" s="45" t="s">
        <v>48</v>
      </c>
      <c r="B35" s="60" t="s">
        <v>244</v>
      </c>
      <c r="C35" s="98">
        <f t="shared" si="1"/>
        <v>4772</v>
      </c>
      <c r="D35" s="99">
        <v>0.0</v>
      </c>
      <c r="E35" s="99">
        <v>4772.0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1900555</v>
      </c>
      <c r="D40" s="104">
        <f t="shared" si="2"/>
        <v>1531066</v>
      </c>
      <c r="E40" s="104">
        <f t="shared" si="2"/>
        <v>289063</v>
      </c>
      <c r="F40" s="104">
        <f t="shared" si="2"/>
        <v>80426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CENTER AGAINST RAPE AND DOMESTIC VIOLENCE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127832.0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561585.0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123931.0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24239.0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2057005.0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858411.0</v>
      </c>
      <c r="E12" s="109">
        <f>D11-D12</f>
        <v>1198594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262933.0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300.0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2299414</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62062.0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-63245.0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121624.0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120441</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1704752.0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474221.0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2178973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2299414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CENTER AGAINST RAPE AND DOMESTIC VIOLENCE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1900555</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67808</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1832747</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152728.9167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689417</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4.513991293</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1704752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1900555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158379.5833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10.7637106</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262933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1900555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158379.5833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1.660144537</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6.17413583</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1248391</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1809039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0.6900851778</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1142633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265968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1408601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1900555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0.7411524528</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177919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1142633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0.1557096636</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245</v>
      </c>
      <c r="D41" s="75">
        <f>'Expenses 2023'!D40</f>
        <v>1531066</v>
      </c>
      <c r="E41" s="165">
        <f t="shared" ref="E41:E44" si="1">D41/$D$44</f>
        <v>0.8055888938</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289063</v>
      </c>
      <c r="E42" s="165">
        <f t="shared" si="1"/>
        <v>0.1520939936</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80426</v>
      </c>
      <c r="E43" s="165">
        <f t="shared" si="1"/>
        <v>0.04231711263</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1900555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1759589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80426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21.87836023</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837587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-1183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-708.0194421</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121624</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2299414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0.05289347634</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CENTER AGAINST RAPE AND DOMESTIC VIOLENCE</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182</v>
      </c>
      <c r="D5" s="177">
        <f>'Ratios 2021'!D8</f>
        <v>8.578663365</v>
      </c>
      <c r="E5" s="177">
        <f>'Ratios 2022'!D8</f>
        <v>5.274435032</v>
      </c>
      <c r="F5" s="177">
        <f>'Ratios 2023'!D8</f>
        <v>4.513991293</v>
      </c>
      <c r="G5" s="177">
        <f>average(D5:F5)</f>
        <v>6.12236323</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190</v>
      </c>
      <c r="D10" s="149">
        <f>'Ratios 2021'!D14</f>
        <v>10.66670701</v>
      </c>
      <c r="E10" s="149">
        <f>'Ratios 2022'!D14</f>
        <v>9.456429168</v>
      </c>
      <c r="F10" s="149">
        <f>'Ratios 2023'!D14</f>
        <v>10.7637106</v>
      </c>
      <c r="G10" s="177">
        <f>average(D10:F10)</f>
        <v>10.29561559</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1.539009613</v>
      </c>
      <c r="E15" s="180">
        <f>'Ratios 2022'!D20</f>
        <v>1.399999618</v>
      </c>
      <c r="F15" s="180">
        <f>'Ratios 2023'!D20</f>
        <v>1.660144537</v>
      </c>
      <c r="G15" s="177">
        <f>average(D15:F15)</f>
        <v>1.533051256</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0.639003046</v>
      </c>
      <c r="E20" s="163">
        <f>'Ratios 2022'!D26</f>
        <v>0.7021453894</v>
      </c>
      <c r="F20" s="163">
        <f>'Ratios 2023'!D26</f>
        <v>0.6900851778</v>
      </c>
      <c r="G20" s="181">
        <f>average(D20:F20)</f>
        <v>0.6770778711</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0.7576159825</v>
      </c>
      <c r="E25" s="163">
        <f>'Ratios 2022'!D33</f>
        <v>0.705298784</v>
      </c>
      <c r="F25" s="163">
        <f>'Ratios 2023'!D33</f>
        <v>0.7411524528</v>
      </c>
      <c r="G25" s="181">
        <f>average(D25:F25)</f>
        <v>0.7346890731</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0.1256689469</v>
      </c>
      <c r="E30" s="163">
        <f>'Ratios 2022'!D38</f>
        <v>0.1314381598</v>
      </c>
      <c r="F30" s="163">
        <f>'Ratios 2023'!D38</f>
        <v>0.1557096636</v>
      </c>
      <c r="G30" s="181">
        <f>average(D30:F30)</f>
        <v>0.1376055901</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0.7878044691</v>
      </c>
      <c r="E35" s="163">
        <f>'Ratios 2022'!E41</f>
        <v>0.7601233788</v>
      </c>
      <c r="F35" s="163">
        <f>'Ratios 2023'!E41</f>
        <v>0.8055888938</v>
      </c>
      <c r="G35" s="181">
        <f t="shared" ref="G35:G37" si="1">average(D35:F35)</f>
        <v>0.7845055806</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0.1291067561</v>
      </c>
      <c r="E36" s="163">
        <f>'Ratios 2022'!E42</f>
        <v>0.1759021135</v>
      </c>
      <c r="F36" s="163">
        <f>'Ratios 2023'!E42</f>
        <v>0.1520939936</v>
      </c>
      <c r="G36" s="181">
        <f t="shared" si="1"/>
        <v>0.1523676211</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0.08308877476</v>
      </c>
      <c r="E37" s="163">
        <f>'Ratios 2022'!E43</f>
        <v>0.06397450769</v>
      </c>
      <c r="F37" s="163">
        <f>'Ratios 2023'!E43</f>
        <v>0.04231711263</v>
      </c>
      <c r="G37" s="181">
        <f t="shared" si="1"/>
        <v>0.06312679836</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13.04345979</v>
      </c>
      <c r="E42" s="166">
        <f>'Ratios 2022'!D49</f>
        <v>14.83297672</v>
      </c>
      <c r="F42" s="166">
        <f>'Ratios 2023'!D49</f>
        <v>21.87836023</v>
      </c>
      <c r="G42" s="183">
        <f>average(D42:F42)</f>
        <v>16.58493225</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9.516184283</v>
      </c>
      <c r="E47" s="149">
        <f>'Ratios 2022'!D54</f>
        <v>5.25141272</v>
      </c>
      <c r="F47" s="149">
        <f>'Ratios 2023'!D54</f>
        <v>-708.0194421</v>
      </c>
      <c r="G47" s="177">
        <f>average(D47:F47)</f>
        <v>-231.0839484</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0.05319319227</v>
      </c>
      <c r="E52" s="184">
        <f>'Ratios 2022'!D59</f>
        <v>0.04979529003</v>
      </c>
      <c r="F52" s="184">
        <f>'Ratios 2023'!D59</f>
        <v>0.05289347634</v>
      </c>
      <c r="G52" s="185">
        <f>average(D52:F52)</f>
        <v>0.05196065288</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CENTER AGAINST RAPE AND DOMESTIC VIOLENCE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CENTER AGAINST RAPE AND DOMESTIC VIOLENCE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100616.0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1206278.0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412534.0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5604.0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1719428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149602.0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149602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5906.0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267151.0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254868.0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12283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12283</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14280.0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13109.0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1171</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-640.0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-640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1887750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CENTER AGAINST RAPE AND DOMESTIC VIOLENCE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94301</v>
      </c>
      <c r="D7" s="99">
        <v>46315.0</v>
      </c>
      <c r="E7" s="99">
        <v>24814.0</v>
      </c>
      <c r="F7" s="99">
        <v>23172.0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899612</v>
      </c>
      <c r="D9" s="99">
        <v>741531.0</v>
      </c>
      <c r="E9" s="99">
        <v>87360.0</v>
      </c>
      <c r="F9" s="99">
        <v>70721.0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14492</v>
      </c>
      <c r="D10" s="99">
        <v>10275.0</v>
      </c>
      <c r="E10" s="99">
        <v>2494.0</v>
      </c>
      <c r="F10" s="99">
        <v>1723.0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110412</v>
      </c>
      <c r="D11" s="99">
        <v>98960.0</v>
      </c>
      <c r="E11" s="99">
        <v>2275.0</v>
      </c>
      <c r="F11" s="99">
        <v>9177.0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83165</v>
      </c>
      <c r="D12" s="99">
        <v>59801.0</v>
      </c>
      <c r="E12" s="99">
        <v>16157.0</v>
      </c>
      <c r="F12" s="99">
        <v>7207.0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21417</v>
      </c>
      <c r="D16" s="99">
        <v>0.0</v>
      </c>
      <c r="E16" s="99">
        <v>21417.0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2358</v>
      </c>
      <c r="D19" s="99">
        <v>0.0</v>
      </c>
      <c r="E19" s="99">
        <v>2358.0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13209</v>
      </c>
      <c r="D23" s="99">
        <v>9038.0</v>
      </c>
      <c r="E23" s="99">
        <v>4171.0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46705</v>
      </c>
      <c r="D25" s="99">
        <v>32350.0</v>
      </c>
      <c r="E25" s="99">
        <v>12212.0</v>
      </c>
      <c r="F25" s="99">
        <v>2143.0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2440</v>
      </c>
      <c r="D26" s="99">
        <v>931.0</v>
      </c>
      <c r="E26" s="99">
        <v>1118.0</v>
      </c>
      <c r="F26" s="99">
        <v>391.0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3812</v>
      </c>
      <c r="D28" s="99">
        <v>1374.0</v>
      </c>
      <c r="E28" s="99">
        <v>1939.0</v>
      </c>
      <c r="F28" s="99">
        <v>499.0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45408</v>
      </c>
      <c r="D31" s="99">
        <v>36599.0</v>
      </c>
      <c r="E31" s="99">
        <v>4852.0</v>
      </c>
      <c r="F31" s="99">
        <v>3957.0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20562</v>
      </c>
      <c r="D32" s="99">
        <v>16308.0</v>
      </c>
      <c r="E32" s="99">
        <v>2343.0</v>
      </c>
      <c r="F32" s="99">
        <v>1911.0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156683</v>
      </c>
      <c r="D34" s="99">
        <v>156683.0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23154</v>
      </c>
      <c r="D35" s="99">
        <v>18561.0</v>
      </c>
      <c r="E35" s="99">
        <v>2850.0</v>
      </c>
      <c r="F35" s="99">
        <v>1743.0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19592</v>
      </c>
      <c r="D36" s="99">
        <v>15836.0</v>
      </c>
      <c r="E36" s="99">
        <v>3487.0</v>
      </c>
      <c r="F36" s="99">
        <v>269.0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11382</v>
      </c>
      <c r="D37" s="99">
        <v>1854.0</v>
      </c>
      <c r="E37" s="99">
        <v>6617.0</v>
      </c>
      <c r="F37" s="99">
        <v>2911.0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17828</v>
      </c>
      <c r="D38" s="99">
        <v>3461.0</v>
      </c>
      <c r="E38" s="99">
        <v>8368.0</v>
      </c>
      <c r="F38" s="99">
        <v>5999.0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1586532</v>
      </c>
      <c r="D40" s="104">
        <f t="shared" si="2"/>
        <v>1249877</v>
      </c>
      <c r="E40" s="104">
        <f t="shared" si="2"/>
        <v>204832</v>
      </c>
      <c r="F40" s="104">
        <f t="shared" si="2"/>
        <v>131823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CENTER AGAINST RAPE AND DOMESTIC VIOLENCE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140419.0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961313.0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141553.0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12366.0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1563474.0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736141.0</v>
      </c>
      <c r="E12" s="109">
        <f>D11-D12</f>
        <v>827333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203474.0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2286458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131949.0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121624.0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253573</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1410256.0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622629.0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2032885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2286458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CENTER AGAINST RAPE AND DOMESTIC VIOLENCE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1586532</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45408</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1541124</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128427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1101732</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8.578663365</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1410256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1586532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132211</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10.66670701</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203474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1586532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132211</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1.539009613</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10.11767298</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1206278</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1887750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0.639003046</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993913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208069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1201982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1586532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0.7576159825</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124904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993913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0.1256689469</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1249877</v>
      </c>
      <c r="E41" s="165">
        <f t="shared" ref="E41:E44" si="1">D41/$D$44</f>
        <v>0.7878044691</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204832</v>
      </c>
      <c r="E42" s="165">
        <f t="shared" si="1"/>
        <v>0.1291067561</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131823</v>
      </c>
      <c r="E43" s="165">
        <f t="shared" si="1"/>
        <v>0.08308877476</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1586532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1719428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131823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13.04345979</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1255651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131949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9.516184283</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121624</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2286458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0.05319319227</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CENTER AGAINST RAPE AND DOMESTIC VIOLENCE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84002.0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1530170.0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375390.0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2420.0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1989562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175246.0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175246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7996.0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15649.0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13011.0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2638</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3836.0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3836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2179278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CENTER AGAINST RAPE AND DOMESTIC VIOLENCE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56384</v>
      </c>
      <c r="D7" s="99">
        <v>27765.0</v>
      </c>
      <c r="E7" s="99">
        <v>14751.0</v>
      </c>
      <c r="F7" s="99">
        <v>13868.0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1171296</v>
      </c>
      <c r="D9" s="99">
        <v>967501.0</v>
      </c>
      <c r="E9" s="99">
        <v>118293.0</v>
      </c>
      <c r="F9" s="99">
        <v>85502.0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17718</v>
      </c>
      <c r="D10" s="99">
        <v>15129.0</v>
      </c>
      <c r="E10" s="99">
        <v>1804.0</v>
      </c>
      <c r="F10" s="99">
        <v>785.0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143646</v>
      </c>
      <c r="D11" s="99">
        <v>110066.0</v>
      </c>
      <c r="E11" s="99">
        <v>22854.0</v>
      </c>
      <c r="F11" s="99">
        <v>10726.0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89708</v>
      </c>
      <c r="D12" s="99">
        <v>72476.0</v>
      </c>
      <c r="E12" s="99">
        <v>10005.0</v>
      </c>
      <c r="F12" s="99">
        <v>7227.0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865</v>
      </c>
      <c r="D15" s="99">
        <v>0.0</v>
      </c>
      <c r="E15" s="99">
        <v>865.0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26718</v>
      </c>
      <c r="D16" s="99">
        <v>0.0</v>
      </c>
      <c r="E16" s="99">
        <v>26718.0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2251</v>
      </c>
      <c r="D19" s="99">
        <v>0.0</v>
      </c>
      <c r="E19" s="99">
        <v>2251.0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67273</v>
      </c>
      <c r="D20" s="99">
        <v>0.0</v>
      </c>
      <c r="E20" s="99">
        <v>67273.0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986</v>
      </c>
      <c r="D22" s="99">
        <v>16.0</v>
      </c>
      <c r="E22" s="99">
        <v>114.0</v>
      </c>
      <c r="F22" s="99">
        <v>856.0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13588</v>
      </c>
      <c r="D23" s="99">
        <v>1548.0</v>
      </c>
      <c r="E23" s="99">
        <v>12040.0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95440</v>
      </c>
      <c r="D25" s="99">
        <v>44459.0</v>
      </c>
      <c r="E25" s="99">
        <v>50981.0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3558</v>
      </c>
      <c r="D26" s="99">
        <v>215.0</v>
      </c>
      <c r="E26" s="99">
        <v>1924.0</v>
      </c>
      <c r="F26" s="99">
        <v>1419.0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18253</v>
      </c>
      <c r="D28" s="99">
        <v>10084.0</v>
      </c>
      <c r="E28" s="99">
        <v>7530.0</v>
      </c>
      <c r="F28" s="99">
        <v>639.0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51208</v>
      </c>
      <c r="D31" s="99">
        <v>40966.0</v>
      </c>
      <c r="E31" s="99">
        <v>5633.0</v>
      </c>
      <c r="F31" s="99">
        <v>4609.0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26115</v>
      </c>
      <c r="D32" s="99">
        <v>20892.0</v>
      </c>
      <c r="E32" s="99">
        <v>2873.0</v>
      </c>
      <c r="F32" s="99">
        <v>2350.0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244660</v>
      </c>
      <c r="D34" s="99">
        <v>244660.0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24868</v>
      </c>
      <c r="D35" s="99">
        <v>17136.0</v>
      </c>
      <c r="E35" s="99">
        <v>7732.0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17651</v>
      </c>
      <c r="D36" s="99">
        <v>12566.0</v>
      </c>
      <c r="E36" s="99">
        <v>5007.0</v>
      </c>
      <c r="F36" s="99">
        <v>78.0</v>
      </c>
      <c r="G36" s="43"/>
      <c r="H36" s="43"/>
      <c r="I36" s="43"/>
      <c r="J36" s="43"/>
      <c r="K36" s="43"/>
      <c r="L36" s="43"/>
      <c r="M36" s="43"/>
      <c r="N36" s="43"/>
      <c r="O36" s="43"/>
      <c r="P36" s="43"/>
      <c r="Q36" s="43"/>
      <c r="R36" s="43"/>
      <c r="S36" s="43"/>
      <c r="T36" s="43"/>
      <c r="U36" s="43"/>
      <c r="V36" s="43"/>
      <c r="W36" s="43"/>
      <c r="X36" s="43"/>
      <c r="Y36" s="43"/>
      <c r="Z36" s="43"/>
    </row>
    <row r="37">
      <c r="A37" s="45" t="s">
        <v>52</v>
      </c>
      <c r="B37" s="60" t="s">
        <v>240</v>
      </c>
      <c r="C37" s="98">
        <f t="shared" si="1"/>
        <v>8414</v>
      </c>
      <c r="D37" s="99">
        <v>1835.0</v>
      </c>
      <c r="E37" s="99">
        <v>4974.0</v>
      </c>
      <c r="F37" s="99">
        <v>1605.0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16032</v>
      </c>
      <c r="D38" s="99">
        <v>6385.0</v>
      </c>
      <c r="E38" s="99">
        <v>5180.0</v>
      </c>
      <c r="F38" s="99">
        <v>4467.0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2096632</v>
      </c>
      <c r="D40" s="104">
        <f t="shared" si="2"/>
        <v>1593699</v>
      </c>
      <c r="E40" s="104">
        <f t="shared" si="2"/>
        <v>368802</v>
      </c>
      <c r="F40" s="104">
        <f t="shared" si="2"/>
        <v>134131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CENTER AGAINST RAPE AND DOMESTIC VIOLENCE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253482.0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645556.0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105171.0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16172.0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1964842.0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787350.0</v>
      </c>
      <c r="E12" s="109">
        <f>D11-D12</f>
        <v>1177492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244607.0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2442480</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101241.0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93065.0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121624.0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315930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1652221.0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474329.0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2126550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2442480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