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<sst xmlns="http://schemas.openxmlformats.org/spreadsheetml/2006/main" count="867" uniqueCount="249">
  <si>
    <t>ENVIRONMENTAL DEFENSE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</si>
  <si>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</si>
  <si>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</si>
  <si>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</si>
  <si>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</si>
  <si>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</si>
  <si>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</si>
  <si>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</si>
  <si>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</si>
  <si>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</si>
  <si>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</si>
  <si>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</si>
  <si>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</si>
  <si>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</si>
  <si>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</si>
  <si>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</si>
  <si>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</si>
  <si>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</si>
  <si>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</si>
  <si>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</si>
  <si>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</si>
  <si>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</si>
  <si>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</si>
  <si>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</si>
  <si>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</si>
  <si>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</si>
  <si>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</si>
  <si>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</si>
  <si>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</si>
  <si>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</si>
  <si>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</si>
  <si>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</si>
  <si>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</si>
  <si>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</si>
  <si>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</si>
  <si>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</si>
  <si>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</si>
  <si>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</si>
  <si>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</si>
  <si>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</si>
  <si>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</si>
  <si>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</si>
  <si>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</si>
  <si>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</si>
  <si>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</si>
  <si>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</si>
  <si>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</si>
  <si>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</si>
  <si>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</si>
  <si>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</si>
  <si>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</si>
  <si>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</si>
  <si>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</si>
  <si>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</si>
  <si>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</si>
  <si>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</si>
  <si>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</si>
  <si>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</si>
  <si>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</si>
  <si>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</si>
  <si>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</si>
  <si>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</si>
  <si>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</si>
  <si>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</si>
  <si>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</si>
  <si>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</si>
  <si>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</si>
  <si>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</si>
  <si>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</si>
  <si>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</si>
  <si>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</si>
  <si>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</si>
  <si>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</si>
  <si>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</si>
  <si>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</si>
  <si>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</si>
  <si>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</si>
  <si>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</si>
  <si>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</si>
  <si>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</si>
  <si>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</si>
  <si>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</si>
  <si>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</si>
  <si>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</si>
  <si>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</si>
  <si>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</si>
  <si>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</si>
  <si>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</si>
  <si>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</si>
  <si>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</si>
  <si>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</si>
  <si>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</si>
  <si>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</si>
  <si>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</si>
  <si>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</si>
  <si>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</si>
  <si>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LIST RENTAL FEES</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</si>
  <si>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</si>
  <si>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</si>
  <si>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</si>
  <si>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</si>
  <si>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</si>
  <si>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</si>
  <si>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</si>
  <si>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</si>
  <si>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</si>
  <si>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</si>
  <si>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</si>
  <si>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</si>
  <si>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</si>
  <si>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</si>
  <si>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</si>
  <si>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</si>
  <si>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</si>
  <si>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</si>
  <si>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</si>
  <si>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</si>
  <si>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</si>
  <si>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</si>
  <si>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</si>
  <si>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</si>
  <si>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</si>
  <si>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</si>
  <si>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</si>
  <si>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</si>
  <si>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</si>
  <si>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</si>
  <si>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</si>
  <si>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</si>
  <si>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</si>
  <si>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</si>
  <si>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</si>
  <si>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</si>
  <si>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</si>
  <si>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</si>
  <si>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</si>
  <si>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GRANT ADMINISTRATION EXPENSE</t>
  </si>
  <si>
    <t xml:space="preserve"> MISCELLANEOUS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</si>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</sst>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ENVIRONMENTAL DEFENSE FUND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326456967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7867020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318589947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26549162.25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12299836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0.4632852775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18751058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326456967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27204747.25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0.6892568355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121262042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326456967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27204747.25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4.457385356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4.920670633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230867250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247057586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0.9344673594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112501330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25891544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138392874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326456967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0.4239237878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25620147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112501330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0.2277319477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276902206</v>
      </c>
      <c r="E41" s="165">
        <f t="shared" ref="E41:E44" si="1">D41/$D$44</f>
        <v>0.8482043087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20763333</v>
      </c>
      <c r="E42" s="165">
        <f t="shared" si="1"/>
        <v>0.06360205203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28791428</v>
      </c>
      <c r="E43" s="165">
        <f t="shared" si="1"/>
        <v>0.08819363932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326456967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236985475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28791428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8.231112225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122112560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17705686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6.896799141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6366396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477638635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0.01332889665</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ENVIRONMENTAL DEFENSE FUND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5068877.0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7468005.0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2.77768948E8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2.1851312E7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290305830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3768339.0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95.0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413229.0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413229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413229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2.54517597E8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2.54049789E8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467808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467808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250018.0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3483967.0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3733985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298689286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ENVIRONMENTAL DEFENSE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17831812</v>
      </c>
      <c r="D3" s="99">
        <v>1.7831812E7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37671719</v>
      </c>
      <c r="D5" s="99">
        <v>3.7671719E7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3940630</v>
      </c>
      <c r="D7" s="99">
        <v>794486.0</v>
      </c>
      <c r="E7" s="99">
        <v>2571298.0</v>
      </c>
      <c r="F7" s="99">
        <v>574846.0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114445432</v>
      </c>
      <c r="D9" s="99">
        <v>9.6983147E7</v>
      </c>
      <c r="E9" s="99">
        <v>5676306.0</v>
      </c>
      <c r="F9" s="99">
        <v>1.1785979E7</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5398036</v>
      </c>
      <c r="D10" s="99">
        <v>4720251.0</v>
      </c>
      <c r="E10" s="99">
        <v>204789.0</v>
      </c>
      <c r="F10" s="99">
        <v>472996.0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23863567</v>
      </c>
      <c r="D11" s="99">
        <v>2.046567E7</v>
      </c>
      <c r="E11" s="99">
        <v>1206298.0</v>
      </c>
      <c r="F11" s="99">
        <v>2191599.0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64094</v>
      </c>
      <c r="D12" s="99">
        <v>54480.0</v>
      </c>
      <c r="E12" s="99">
        <v>3846.0</v>
      </c>
      <c r="F12" s="99">
        <v>5768.0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2370737</v>
      </c>
      <c r="D15" s="99">
        <v>2226122.0</v>
      </c>
      <c r="E15" s="99">
        <v>66381.0</v>
      </c>
      <c r="F15" s="99">
        <v>78234.0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146069</v>
      </c>
      <c r="D16" s="99">
        <v>0.0</v>
      </c>
      <c r="E16" s="99">
        <v>146069.0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111913</v>
      </c>
      <c r="D17" s="99">
        <v>111913.0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77664</v>
      </c>
      <c r="D18" s="99">
        <v>0.0</v>
      </c>
      <c r="E18" s="99">
        <v>0.0</v>
      </c>
      <c r="F18" s="99">
        <v>77664.0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328105</v>
      </c>
      <c r="D19" s="99">
        <v>0.0</v>
      </c>
      <c r="E19" s="99">
        <v>328105.0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29453802</v>
      </c>
      <c r="D20" s="99">
        <v>2.7845417E7</v>
      </c>
      <c r="E20" s="99">
        <v>700050.0</v>
      </c>
      <c r="F20" s="99">
        <v>908335.0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4941362</v>
      </c>
      <c r="D21" s="99">
        <v>3722136.0</v>
      </c>
      <c r="E21" s="99">
        <v>562918.0</v>
      </c>
      <c r="F21" s="99">
        <v>656308.0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12336788</v>
      </c>
      <c r="D22" s="99">
        <v>1.0840721E7</v>
      </c>
      <c r="E22" s="99">
        <v>690706.0</v>
      </c>
      <c r="F22" s="99">
        <v>805361.0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1500563</v>
      </c>
      <c r="D23" s="99">
        <v>1381842.0</v>
      </c>
      <c r="E23" s="99">
        <v>54814.0</v>
      </c>
      <c r="F23" s="99">
        <v>63907.0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9831798</v>
      </c>
      <c r="D25" s="99">
        <v>6321042.0</v>
      </c>
      <c r="E25" s="99">
        <v>1620919.0</v>
      </c>
      <c r="F25" s="99">
        <v>1889837.0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4828093</v>
      </c>
      <c r="D26" s="99">
        <v>4490217.0</v>
      </c>
      <c r="E26" s="99">
        <v>149901.0</v>
      </c>
      <c r="F26" s="99">
        <v>187975.0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2369168</v>
      </c>
      <c r="D28" s="99">
        <v>1828361.0</v>
      </c>
      <c r="E28" s="99">
        <v>249673.0</v>
      </c>
      <c r="F28" s="99">
        <v>291134.0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11369874</v>
      </c>
      <c r="D31" s="99">
        <v>1.0702328E7</v>
      </c>
      <c r="E31" s="99">
        <v>308207.0</v>
      </c>
      <c r="F31" s="99">
        <v>359339.0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5029639</v>
      </c>
      <c r="D32" s="99">
        <v>5029639.0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5502738</v>
      </c>
      <c r="D34" s="99">
        <v>3912208.0</v>
      </c>
      <c r="E34" s="99">
        <v>734336.0</v>
      </c>
      <c r="F34" s="99">
        <v>856194.0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2395189</v>
      </c>
      <c r="D35" s="99">
        <v>1626630.0</v>
      </c>
      <c r="E35" s="99">
        <v>178201.0</v>
      </c>
      <c r="F35" s="99">
        <v>590358.0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295808792</v>
      </c>
      <c r="D40" s="104">
        <f t="shared" si="2"/>
        <v>258560141</v>
      </c>
      <c r="E40" s="104">
        <f t="shared" si="2"/>
        <v>15452817</v>
      </c>
      <c r="F40" s="104">
        <f t="shared" si="2"/>
        <v>21795834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ENVIRONMENTAL DEFENSE FUND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2572142.0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7.5207696E7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1.10419051E8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254198.0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2403422.0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1.08332673E8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2.9145462E7</v>
      </c>
      <c r="E12" s="109">
        <f>D11-D12</f>
        <v>79187211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3.2500367E7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1.3583223E7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7.5531814E7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391659124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1.0129785E7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2031079.0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216117.0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7.9503349E7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91880330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2.6579586E7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2.73199208E8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299778794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391659124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ENVIRONMENTAL DEFENSE FUND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295808792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11369874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284438918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23703243.17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77779838</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3.28140067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26579586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295808792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24650732.67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1.078247302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46083590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295808792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24650732.67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1.86946127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5.15086194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277768948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298689286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0.9299595299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118386062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29325697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147711759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295808792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0.4993487787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29261603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118386062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0.2471710141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258560141</v>
      </c>
      <c r="E41" s="165">
        <f t="shared" ref="E41:E44" si="1">D41/$D$44</f>
        <v>0.874078621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15452817</v>
      </c>
      <c r="E42" s="165">
        <f t="shared" si="1"/>
        <v>0.05223920795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21795834</v>
      </c>
      <c r="E43" s="165">
        <f t="shared" si="1"/>
        <v>0.07368217102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295808792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290305830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21795834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13.31932653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190856509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12376981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15.42027971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391659124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ENVIRONMENTAL DEFENSE FUND</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1.499093209</v>
      </c>
      <c r="E5" s="177">
        <f>'Ratios 2022'!D8</f>
        <v>0.4632852775</v>
      </c>
      <c r="F5" s="177">
        <f>'Ratios 2023'!D8</f>
        <v>3.28140067</v>
      </c>
      <c r="G5" s="177">
        <f>average(D5:F5)</f>
        <v>1.747926385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3.797376244</v>
      </c>
      <c r="E10" s="149">
        <f>'Ratios 2022'!D14</f>
        <v>0.6892568355</v>
      </c>
      <c r="F10" s="149">
        <f>'Ratios 2023'!D14</f>
        <v>1.078247302</v>
      </c>
      <c r="G10" s="177">
        <f>average(D10:F10)</f>
        <v>1.854960127</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7.940048346</v>
      </c>
      <c r="E15" s="180">
        <f>'Ratios 2022'!D20</f>
        <v>4.457385356</v>
      </c>
      <c r="F15" s="180">
        <f>'Ratios 2023'!D20</f>
        <v>1.86946127</v>
      </c>
      <c r="G15" s="177">
        <f>average(D15:F15)</f>
        <v>4.755631657</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0.9776417491</v>
      </c>
      <c r="E20" s="163">
        <f>'Ratios 2022'!D26</f>
        <v>0.9344673594</v>
      </c>
      <c r="F20" s="163">
        <f>'Ratios 2023'!D26</f>
        <v>0.9299595299</v>
      </c>
      <c r="G20" s="181">
        <f>average(D20:F20)</f>
        <v>0.9473562128</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0.4192710722</v>
      </c>
      <c r="E25" s="163">
        <f>'Ratios 2022'!D33</f>
        <v>0.4239237878</v>
      </c>
      <c r="F25" s="163">
        <f>'Ratios 2023'!D33</f>
        <v>0.4993487787</v>
      </c>
      <c r="G25" s="181">
        <f>average(D25:F25)</f>
        <v>0.4475145462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0.1794792831</v>
      </c>
      <c r="E30" s="163">
        <f>'Ratios 2022'!D38</f>
        <v>0.2277319477</v>
      </c>
      <c r="F30" s="163">
        <f>'Ratios 2023'!D38</f>
        <v>0.2471710141</v>
      </c>
      <c r="G30" s="181">
        <f>average(D30:F30)</f>
        <v>0.218127415</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0.7971323205</v>
      </c>
      <c r="E35" s="163">
        <f>'Ratios 2022'!E41</f>
        <v>0.8482043087</v>
      </c>
      <c r="F35" s="163">
        <f>'Ratios 2023'!E41</f>
        <v>0.874078621</v>
      </c>
      <c r="G35" s="181">
        <f t="shared" ref="G35:G37" si="1">average(D35:F35)</f>
        <v>0.8398050834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0.07118337105</v>
      </c>
      <c r="E36" s="163">
        <f>'Ratios 2022'!E42</f>
        <v>0.06360205203</v>
      </c>
      <c r="F36" s="163">
        <f>'Ratios 2023'!E42</f>
        <v>0.05223920795</v>
      </c>
      <c r="G36" s="181">
        <f t="shared" si="1"/>
        <v>0.06234154368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0.1316843084</v>
      </c>
      <c r="E37" s="163">
        <f>'Ratios 2022'!E43</f>
        <v>0.08819363932</v>
      </c>
      <c r="F37" s="163">
        <f>'Ratios 2023'!E43</f>
        <v>0.07368217102</v>
      </c>
      <c r="G37" s="181">
        <f t="shared" si="1"/>
        <v>0.09785337291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7.751164689</v>
      </c>
      <c r="E42" s="166">
        <f>'Ratios 2022'!D49</f>
        <v>8.231112225</v>
      </c>
      <c r="F42" s="166">
        <f>'Ratios 2023'!D49</f>
        <v>13.31932653</v>
      </c>
      <c r="G42" s="183">
        <f>average(D42:F42)</f>
        <v>9.767201148</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6.38525848</v>
      </c>
      <c r="E47" s="149">
        <f>'Ratios 2022'!D54</f>
        <v>6.896799141</v>
      </c>
      <c r="F47" s="149">
        <f>'Ratios 2023'!D54</f>
        <v>15.42027971</v>
      </c>
      <c r="G47" s="177">
        <f>average(D47:F47)</f>
        <v>9.567445777</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0.01660143318</v>
      </c>
      <c r="E52" s="184">
        <f>'Ratios 2022'!D59</f>
        <v>0.01332889665</v>
      </c>
      <c r="F52" s="184">
        <f>'Ratios 2023'!D59</f>
        <v>0</v>
      </c>
      <c r="G52" s="185">
        <f>average(D52:F52)</f>
        <v>0.009976776607</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ENVIRONMENTAL DEFENSE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ENVIRONMENTAL DEFENSE FUND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18709.0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2.78395515E8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1.07358439E8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278414224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3897997.0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180.0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413229.0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413229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413229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1.0165637E8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1.0058185E8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1074520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1074520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157884.0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804268.0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962152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284762302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ENVIRONMENTAL DEFENSE FUND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47147786</v>
      </c>
      <c r="D3" s="99">
        <v>4.7147786E7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27500</v>
      </c>
      <c r="D4" s="99">
        <v>27500.0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2529224</v>
      </c>
      <c r="D5" s="99">
        <v>2529224.0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3155237</v>
      </c>
      <c r="D7" s="99">
        <v>1375677.0</v>
      </c>
      <c r="E7" s="99">
        <v>1065735.0</v>
      </c>
      <c r="F7" s="99">
        <v>713825.0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87911708</v>
      </c>
      <c r="D9" s="99">
        <v>6.3265864E7</v>
      </c>
      <c r="E9" s="99">
        <v>5468042.0</v>
      </c>
      <c r="F9" s="99">
        <v>1.9177802E7</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4321923</v>
      </c>
      <c r="D10" s="99">
        <v>3248212.0</v>
      </c>
      <c r="E10" s="99">
        <v>165412.0</v>
      </c>
      <c r="F10" s="99">
        <v>908299.0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12022707</v>
      </c>
      <c r="D11" s="99">
        <v>8598197.0</v>
      </c>
      <c r="E11" s="99">
        <v>759138.0</v>
      </c>
      <c r="F11" s="99">
        <v>2665372.0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6951369</v>
      </c>
      <c r="D12" s="99">
        <v>5164140.0</v>
      </c>
      <c r="E12" s="99">
        <v>313938.0</v>
      </c>
      <c r="F12" s="99">
        <v>1473291.0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2050610</v>
      </c>
      <c r="D15" s="99">
        <v>1884950.0</v>
      </c>
      <c r="E15" s="99">
        <v>64689.0</v>
      </c>
      <c r="F15" s="99">
        <v>100971.0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256073</v>
      </c>
      <c r="D16" s="99">
        <v>0.0</v>
      </c>
      <c r="E16" s="99">
        <v>256073.0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194741</v>
      </c>
      <c r="D17" s="99">
        <v>194741.0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213212</v>
      </c>
      <c r="D18" s="99">
        <v>0.0</v>
      </c>
      <c r="E18" s="99">
        <v>0.0</v>
      </c>
      <c r="F18" s="99">
        <v>213212.0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453561</v>
      </c>
      <c r="D19" s="99">
        <v>0.0</v>
      </c>
      <c r="E19" s="99">
        <v>453561.0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48747044</v>
      </c>
      <c r="D20" s="99">
        <v>4.5224632E7</v>
      </c>
      <c r="E20" s="99">
        <v>1302657.0</v>
      </c>
      <c r="F20" s="99">
        <v>2219755.0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7968823</v>
      </c>
      <c r="D21" s="99">
        <v>6407996.0</v>
      </c>
      <c r="E21" s="99">
        <v>687755.0</v>
      </c>
      <c r="F21" s="99">
        <v>873072.0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14151064</v>
      </c>
      <c r="D22" s="99">
        <v>1.0874545E7</v>
      </c>
      <c r="E22" s="99">
        <v>2666936.0</v>
      </c>
      <c r="F22" s="99">
        <v>609583.0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1396250</v>
      </c>
      <c r="D23" s="99">
        <v>796111.0</v>
      </c>
      <c r="E23" s="99">
        <v>266444.0</v>
      </c>
      <c r="F23" s="99">
        <v>333695.0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11443441</v>
      </c>
      <c r="D25" s="99">
        <v>6441229.0</v>
      </c>
      <c r="E25" s="99">
        <v>2221913.0</v>
      </c>
      <c r="F25" s="99">
        <v>2780299.0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4543870</v>
      </c>
      <c r="D26" s="99">
        <v>3787134.0</v>
      </c>
      <c r="E26" s="99">
        <v>263668.0</v>
      </c>
      <c r="F26" s="99">
        <v>493068.0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4140624</v>
      </c>
      <c r="D28" s="99">
        <v>2977308.0</v>
      </c>
      <c r="E28" s="99">
        <v>345743.0</v>
      </c>
      <c r="F28" s="99">
        <v>817573.0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2875933</v>
      </c>
      <c r="D31" s="99">
        <v>1617895.0</v>
      </c>
      <c r="E31" s="99">
        <v>558803.0</v>
      </c>
      <c r="F31" s="99">
        <v>699235.0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4869138</v>
      </c>
      <c r="D34" s="99">
        <v>3055188.0</v>
      </c>
      <c r="E34" s="99">
        <v>724418.0</v>
      </c>
      <c r="F34" s="99">
        <v>1089532.0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1825756</v>
      </c>
      <c r="D35" s="99">
        <v>0.0</v>
      </c>
      <c r="E35" s="99">
        <v>1112033.0</v>
      </c>
      <c r="F35" s="99">
        <v>713723.0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3568527</v>
      </c>
      <c r="D36" s="99">
        <v>2812362.0</v>
      </c>
      <c r="E36" s="99">
        <v>719454.0</v>
      </c>
      <c r="F36" s="99">
        <v>36711.0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272766121</v>
      </c>
      <c r="D40" s="104">
        <f t="shared" si="2"/>
        <v>217430691</v>
      </c>
      <c r="E40" s="104">
        <f t="shared" si="2"/>
        <v>19416412</v>
      </c>
      <c r="F40" s="104">
        <f t="shared" si="2"/>
        <v>35919018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ENVIRONMENTAL DEFENSE FUND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9456735.0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2.4259144E7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1.05137244E8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132029.0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2834657.0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8.7725162E7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1.2203588E7</v>
      </c>
      <c r="E12" s="109">
        <f>D11-D12</f>
        <v>75521574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1.70521963E8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9959386.0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5.434582E7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452168552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1.7176438E7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4817949.0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216117.0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7506646.0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6.0885745E7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90602895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8.6316299E7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2.75249358E8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361565657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452168552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ENVIRONMENTAL DEFENSE FUND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272766121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2875933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269890188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22490849</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33715879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1.499093209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86316299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272766121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22730510.08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3.797376244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180481349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272766121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22730510.08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7.940048346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9.439141555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278395515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284762302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0.9776417491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91066945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23295999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114362944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272766121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0.4192710722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16344630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91066945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0.1794792831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217430691</v>
      </c>
      <c r="E41" s="165">
        <f t="shared" ref="E41:E44" si="1">D41/$D$44</f>
        <v>0.7971323205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19416412</v>
      </c>
      <c r="E42" s="165">
        <f t="shared" si="1"/>
        <v>0.07118337105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35919018</v>
      </c>
      <c r="E43" s="165">
        <f t="shared" si="1"/>
        <v>0.1316843084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272766121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278414224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35919018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7.751164689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141819809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22210504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6.38525848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7506646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452168552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0.01660143318</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ENVIRONMENTAL DEFENSE FUND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1504030.0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4614195.0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2.3086725E8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1.7273831E7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236985475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6393829.0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413229.0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413229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413229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2.54517597E8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2.55686651E8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-1169054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-1169054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118029.0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4316077.0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4434106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247057586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ENVIRONMENTAL DEFENSE FUND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24493891</v>
      </c>
      <c r="D3" s="99">
        <v>2.4493891E7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32460844</v>
      </c>
      <c r="D5" s="99">
        <v>3.2460844E7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3538932</v>
      </c>
      <c r="D7" s="99">
        <v>863455.0</v>
      </c>
      <c r="E7" s="99">
        <v>1926279.0</v>
      </c>
      <c r="F7" s="99">
        <v>749198.0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108962398</v>
      </c>
      <c r="D9" s="99">
        <v>8.9499792E7</v>
      </c>
      <c r="E9" s="99">
        <v>6848140.0</v>
      </c>
      <c r="F9" s="99">
        <v>1.2614466E7</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5274723</v>
      </c>
      <c r="D10" s="99">
        <v>4667460.0</v>
      </c>
      <c r="E10" s="99">
        <v>147384.0</v>
      </c>
      <c r="F10" s="99">
        <v>459879.0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20345424</v>
      </c>
      <c r="D11" s="99">
        <v>1.7406564E7</v>
      </c>
      <c r="E11" s="99">
        <v>1020310.0</v>
      </c>
      <c r="F11" s="99">
        <v>1918550.0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271397</v>
      </c>
      <c r="D12" s="99">
        <v>231656.0</v>
      </c>
      <c r="E12" s="99">
        <v>14117.0</v>
      </c>
      <c r="F12" s="99">
        <v>25624.0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2893487</v>
      </c>
      <c r="D15" s="99">
        <v>2705562.0</v>
      </c>
      <c r="E15" s="99">
        <v>85498.0</v>
      </c>
      <c r="F15" s="99">
        <v>102427.0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214171</v>
      </c>
      <c r="D16" s="99">
        <v>0.0</v>
      </c>
      <c r="E16" s="99">
        <v>214171.0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452067</v>
      </c>
      <c r="D17" s="99">
        <v>452067.0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111834</v>
      </c>
      <c r="D18" s="99">
        <v>0.0</v>
      </c>
      <c r="E18" s="99">
        <v>0.0</v>
      </c>
      <c r="F18" s="99">
        <v>111834.0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376044</v>
      </c>
      <c r="D19" s="99">
        <v>0.0</v>
      </c>
      <c r="E19" s="99">
        <v>376044.0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58778769</v>
      </c>
      <c r="D20" s="99">
        <v>5.5354676E7</v>
      </c>
      <c r="E20" s="99">
        <v>1491972.0</v>
      </c>
      <c r="F20" s="99">
        <v>1932121.0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6807061</v>
      </c>
      <c r="D21" s="99">
        <v>4518418.0</v>
      </c>
      <c r="E21" s="99">
        <v>1043880.0</v>
      </c>
      <c r="F21" s="99">
        <v>1244763.0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14998911</v>
      </c>
      <c r="D22" s="99">
        <v>1.1473548E7</v>
      </c>
      <c r="E22" s="99">
        <v>1607046.0</v>
      </c>
      <c r="F22" s="99">
        <v>1918317.0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1327850</v>
      </c>
      <c r="D23" s="99">
        <v>1193747.0</v>
      </c>
      <c r="E23" s="99">
        <v>61166.0</v>
      </c>
      <c r="F23" s="99">
        <v>72937.0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12560880</v>
      </c>
      <c r="D25" s="99">
        <v>7495993.0</v>
      </c>
      <c r="E25" s="99">
        <v>2261450.0</v>
      </c>
      <c r="F25" s="99">
        <v>2803437.0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8827431</v>
      </c>
      <c r="D26" s="99">
        <v>7729473.0</v>
      </c>
      <c r="E26" s="99">
        <v>492701.0</v>
      </c>
      <c r="F26" s="99">
        <v>605257.0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6436943</v>
      </c>
      <c r="D28" s="99">
        <v>5265452.0</v>
      </c>
      <c r="E28" s="99">
        <v>534260.0</v>
      </c>
      <c r="F28" s="99">
        <v>637231.0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7867020</v>
      </c>
      <c r="D31" s="99">
        <v>4616749.0</v>
      </c>
      <c r="E31" s="99">
        <v>1482491.0</v>
      </c>
      <c r="F31" s="99">
        <v>1767780.0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993385</v>
      </c>
      <c r="D32" s="99">
        <v>815964.0</v>
      </c>
      <c r="E32" s="99">
        <v>74347.0</v>
      </c>
      <c r="F32" s="99">
        <v>103074.0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6527280</v>
      </c>
      <c r="D34" s="99">
        <v>4376450.0</v>
      </c>
      <c r="E34" s="99">
        <v>980971.0</v>
      </c>
      <c r="F34" s="99">
        <v>1169859.0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1936225</v>
      </c>
      <c r="D35" s="99">
        <v>1280445.0</v>
      </c>
      <c r="E35" s="99">
        <v>101106.0</v>
      </c>
      <c r="F35" s="99">
        <v>554674.0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326456967</v>
      </c>
      <c r="D40" s="104">
        <f t="shared" si="2"/>
        <v>276902206</v>
      </c>
      <c r="E40" s="104">
        <f t="shared" si="2"/>
        <v>20763333</v>
      </c>
      <c r="F40" s="104">
        <f t="shared" si="2"/>
        <v>28791428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ENVIRONMENTAL DEFENSE FUND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9226694.0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3073142.0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1.07987489E8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202411.0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1622824.0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9.3598969E7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1.7829172E7</v>
      </c>
      <c r="E12" s="109">
        <f>D11-D12</f>
        <v>75769797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1.10137584E8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1.1124458E7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1.58494236E8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477638635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1.545849E7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2031079.0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216117.0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6366396.0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1.62826637E8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186898719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1.8751058E7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2.71988858E8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290739916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477638635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